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g_g1_lokalno\racunovodstvo\1. FINANCIJSKO_RACUNOVODSTVENI_ODJEL\IZVJEŠTAJ O TRANSPARENTNOSTI\2026\06.2026\"/>
    </mc:Choice>
  </mc:AlternateContent>
  <xr:revisionPtr revIDLastSave="0" documentId="13_ncr:1_{F3BA9E2A-4DF7-4F72-9D54-2D07574FC7C3}" xr6:coauthVersionLast="47" xr6:coauthVersionMax="47" xr10:uidLastSave="{00000000-0000-0000-0000-000000000000}"/>
  <bookViews>
    <workbookView xWindow="-120" yWindow="-120" windowWidth="29040" windowHeight="15720" xr2:uid="{DA5E68AE-9C6F-400A-876C-3E42DF33B9A4}"/>
  </bookViews>
  <sheets>
    <sheet name="06.2026" sheetId="1" r:id="rId1"/>
  </sheets>
  <definedNames>
    <definedName name="_xlnm._FilterDatabase" localSheetId="0" hidden="1">'06.2026'!$A$10:$G$448</definedName>
    <definedName name="_xlnm.Print_Area" localSheetId="0">'06.2026'!$A$1:$G$518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2" i="1" l="1"/>
  <c r="E451" i="1"/>
  <c r="E516" i="1"/>
  <c r="E458" i="1"/>
  <c r="E454" i="1"/>
  <c r="E448" i="1"/>
  <c r="E439" i="1"/>
  <c r="E443" i="1" s="1"/>
  <c r="E384" i="1"/>
  <c r="E347" i="1"/>
  <c r="E329" i="1"/>
  <c r="E308" i="1"/>
  <c r="E230" i="1"/>
  <c r="E187" i="1"/>
  <c r="E120" i="1"/>
  <c r="E114" i="1"/>
  <c r="E90" i="1"/>
  <c r="E56" i="1"/>
  <c r="E435" i="1" s="1"/>
  <c r="E461" i="1" l="1"/>
  <c r="E518" i="1" s="1"/>
</calcChain>
</file>

<file path=xl/sharedStrings.xml><?xml version="1.0" encoding="utf-8"?>
<sst xmlns="http://schemas.openxmlformats.org/spreadsheetml/2006/main" count="2224" uniqueCount="751">
  <si>
    <t>Hrvatski restauratorski zavod</t>
  </si>
  <si>
    <t>RKP 22339</t>
  </si>
  <si>
    <t>Zagreb</t>
  </si>
  <si>
    <t>INFORMACIJA O TROŠENJU SREDSTAVA ZA LIPANJ 2026. GODINE</t>
  </si>
  <si>
    <t>PP</t>
  </si>
  <si>
    <t>NAZIV PRIMATELJA</t>
  </si>
  <si>
    <t>OIB PRIMATELJA</t>
  </si>
  <si>
    <t>MJESTO</t>
  </si>
  <si>
    <t>IZNOS</t>
  </si>
  <si>
    <t>KONTO</t>
  </si>
  <si>
    <t>OPIS IZDATKA</t>
  </si>
  <si>
    <t>S039</t>
  </si>
  <si>
    <t>VIDMAR ŠIME</t>
  </si>
  <si>
    <t>71743819086</t>
  </si>
  <si>
    <t>HVAR</t>
  </si>
  <si>
    <t>Naknade troškova osobama izvan radnog odnosa</t>
  </si>
  <si>
    <t/>
  </si>
  <si>
    <t>*Ukupno</t>
  </si>
  <si>
    <t>S040</t>
  </si>
  <si>
    <t>VUČEMILOVIĆ DOMAGOJ</t>
  </si>
  <si>
    <t>51005345657</t>
  </si>
  <si>
    <t>ZAGREB</t>
  </si>
  <si>
    <t>1055</t>
  </si>
  <si>
    <t>HP-HRVATSKA POŠTA d.d.</t>
  </si>
  <si>
    <t>87311810356</t>
  </si>
  <si>
    <t>Uredski materijal i ostali materijalni rashodi</t>
  </si>
  <si>
    <t>Usluge telefona, interneta, pošte i prijevoza</t>
  </si>
  <si>
    <t>1090</t>
  </si>
  <si>
    <t>GRAD SPLIT</t>
  </si>
  <si>
    <t>Komunalne usluge</t>
  </si>
  <si>
    <t>1133</t>
  </si>
  <si>
    <t>ČISTOĆA d.o.o.</t>
  </si>
  <si>
    <t>16912997621</t>
  </si>
  <si>
    <t>DUBROVNIK</t>
  </si>
  <si>
    <t>115</t>
  </si>
  <si>
    <t>MESSER CROATIA PLIN d.o.o.</t>
  </si>
  <si>
    <t>32179081874</t>
  </si>
  <si>
    <t>ZAPREŠIĆ</t>
  </si>
  <si>
    <t>Materijal i dijelovi za tekuće i investicijsko održavanje</t>
  </si>
  <si>
    <t>1180</t>
  </si>
  <si>
    <t>BAUHAUS-ZAGREB d.d.</t>
  </si>
  <si>
    <t>71642207963</t>
  </si>
  <si>
    <t>Materijal i sirovine</t>
  </si>
  <si>
    <t>Sitni inventar i autogume</t>
  </si>
  <si>
    <t>120</t>
  </si>
  <si>
    <t>TEHNOSERVIS HORVAT I HORVAT d.o.o.</t>
  </si>
  <si>
    <t>21056790392</t>
  </si>
  <si>
    <t>Usluge tekućeg i investicijskog održavanja</t>
  </si>
  <si>
    <t>1208</t>
  </si>
  <si>
    <t>STUDENTSKI CENTAR KARLOVAC</t>
  </si>
  <si>
    <t>58335400167</t>
  </si>
  <si>
    <t>KARLOVAC</t>
  </si>
  <si>
    <t>Intelektualne i osobne usluge</t>
  </si>
  <si>
    <t>1248</t>
  </si>
  <si>
    <t>SUMA INFORMATIKA d.o.o.</t>
  </si>
  <si>
    <t>93926415263</t>
  </si>
  <si>
    <t>Računalne usluge</t>
  </si>
  <si>
    <t>Uredska oprema i namještaj</t>
  </si>
  <si>
    <t>128</t>
  </si>
  <si>
    <t>STUDENTSKI CENTAR SPLIT</t>
  </si>
  <si>
    <t>25975412650</t>
  </si>
  <si>
    <t>SPLIT</t>
  </si>
  <si>
    <t>138</t>
  </si>
  <si>
    <t>INSTITUT RUĐER BOŠKOVIĆ</t>
  </si>
  <si>
    <t>69715301002</t>
  </si>
  <si>
    <t>Ostale usluge</t>
  </si>
  <si>
    <t>141</t>
  </si>
  <si>
    <t>TEB POSLOVNO SAVJETOVANJE d.o.o.</t>
  </si>
  <si>
    <t>99944170669</t>
  </si>
  <si>
    <t>153</t>
  </si>
  <si>
    <t>AKD - ZAŠTITA d.o.o.</t>
  </si>
  <si>
    <t>09253797076</t>
  </si>
  <si>
    <t>158</t>
  </si>
  <si>
    <t>INA INDUSTRIJA NAFTE d.d.</t>
  </si>
  <si>
    <t>27759560625</t>
  </si>
  <si>
    <t>Energija</t>
  </si>
  <si>
    <t>1627</t>
  </si>
  <si>
    <t>HEP-TOPLINARSTVO d.o.o.</t>
  </si>
  <si>
    <t>15907062900</t>
  </si>
  <si>
    <t>1694</t>
  </si>
  <si>
    <t>VIS, d.d.</t>
  </si>
  <si>
    <t>55505367731</t>
  </si>
  <si>
    <t>VIS</t>
  </si>
  <si>
    <t>Službena putovanja</t>
  </si>
  <si>
    <t>1733</t>
  </si>
  <si>
    <t>HOTELI ZADAR</t>
  </si>
  <si>
    <t>40699482950</t>
  </si>
  <si>
    <t>ZADAR</t>
  </si>
  <si>
    <t>174</t>
  </si>
  <si>
    <t>PRIZMA d.o.o.</t>
  </si>
  <si>
    <t>90918289020</t>
  </si>
  <si>
    <t>GRAM-MOL D.O.O.</t>
  </si>
  <si>
    <t>181</t>
  </si>
  <si>
    <t>LUKOM d.o.o.</t>
  </si>
  <si>
    <t>29732862130</t>
  </si>
  <si>
    <t>LUDBREG</t>
  </si>
  <si>
    <t>1860</t>
  </si>
  <si>
    <t>GRAD ZADAR</t>
  </si>
  <si>
    <t>1877</t>
  </si>
  <si>
    <t>06531901714</t>
  </si>
  <si>
    <t>RIJEKA</t>
  </si>
  <si>
    <t>188</t>
  </si>
  <si>
    <t>UNIKOM d.o.o.</t>
  </si>
  <si>
    <t>07507345484</t>
  </si>
  <si>
    <t>OSIJEK</t>
  </si>
  <si>
    <t>1958</t>
  </si>
  <si>
    <t>UPI-2M PLUS</t>
  </si>
  <si>
    <t>94443043935</t>
  </si>
  <si>
    <t>Knjige</t>
  </si>
  <si>
    <t>1981</t>
  </si>
  <si>
    <t>VODOVOD d.o.o.ZADAR</t>
  </si>
  <si>
    <t>89406825003</t>
  </si>
  <si>
    <t>2</t>
  </si>
  <si>
    <t>AUTO CENTAR ROCA d.o.o.</t>
  </si>
  <si>
    <t>64870970642</t>
  </si>
  <si>
    <t>20</t>
  </si>
  <si>
    <t>GRADSKI URED ZA OBNOVU,IZGRADNJU,PROSTORNO UREĐENJE,GRADITELJSTVO,K.P. I PROMET</t>
  </si>
  <si>
    <t>2028</t>
  </si>
  <si>
    <t>MODRA ŠPILJA d.d.</t>
  </si>
  <si>
    <t>30953977438</t>
  </si>
  <si>
    <t>KOMIŽA</t>
  </si>
  <si>
    <t>2068</t>
  </si>
  <si>
    <t>PULA HERCULANEA d.o.o.</t>
  </si>
  <si>
    <t>11294943436</t>
  </si>
  <si>
    <t>PULA</t>
  </si>
  <si>
    <t>2149</t>
  </si>
  <si>
    <t>DRŽAVNI ARHIV U DUBROVNIKU</t>
  </si>
  <si>
    <t>01076882554</t>
  </si>
  <si>
    <t>224</t>
  </si>
  <si>
    <t>PEVEX d.d.</t>
  </si>
  <si>
    <t>73660371074</t>
  </si>
  <si>
    <t>SESVETE</t>
  </si>
  <si>
    <t>2242</t>
  </si>
  <si>
    <t>DRAGOR LUX d.o.o.</t>
  </si>
  <si>
    <t>81919088033</t>
  </si>
  <si>
    <t>Službena, radna i zaštitna odjeća i obuća</t>
  </si>
  <si>
    <t>227</t>
  </si>
  <si>
    <t>HRVATSKA RADIOTELEVIZIJA</t>
  </si>
  <si>
    <t>68419124305</t>
  </si>
  <si>
    <t>Pristojbe i naknade</t>
  </si>
  <si>
    <t>2308</t>
  </si>
  <si>
    <t>CRESCAT d.o.o.</t>
  </si>
  <si>
    <t>31608194500</t>
  </si>
  <si>
    <t>Uređaji, strojevi i oprema za ostale namjene</t>
  </si>
  <si>
    <t>2353</t>
  </si>
  <si>
    <t>PLAVA KAVA d.o.o.</t>
  </si>
  <si>
    <t>38152213074</t>
  </si>
  <si>
    <t>MOKOŠICA</t>
  </si>
  <si>
    <t>Zakupnine i najamnine</t>
  </si>
  <si>
    <t>241</t>
  </si>
  <si>
    <t>CROATIA OSIGURANJE d.d.</t>
  </si>
  <si>
    <t>26187994862</t>
  </si>
  <si>
    <t>Premije osiguranja</t>
  </si>
  <si>
    <t>242</t>
  </si>
  <si>
    <t>AUTOCENTAR AGRAM d.d.</t>
  </si>
  <si>
    <t>03785720358</t>
  </si>
  <si>
    <t>2459</t>
  </si>
  <si>
    <t>MUZEJ ĐAKOVŠTINE</t>
  </si>
  <si>
    <t>38898509968</t>
  </si>
  <si>
    <t>ĐAKOVO</t>
  </si>
  <si>
    <t>2468</t>
  </si>
  <si>
    <t>STUDENTSKI CENTAR PULA</t>
  </si>
  <si>
    <t>63288148995</t>
  </si>
  <si>
    <t>25</t>
  </si>
  <si>
    <t>Hrvatski Telekom d.d.</t>
  </si>
  <si>
    <t>81793146560</t>
  </si>
  <si>
    <t>2584</t>
  </si>
  <si>
    <t>GRAD DUBROVNIK</t>
  </si>
  <si>
    <t>2635</t>
  </si>
  <si>
    <t>HONGOLDONIA d.o.o.</t>
  </si>
  <si>
    <t>79255850261</t>
  </si>
  <si>
    <t>2670</t>
  </si>
  <si>
    <t>NARODNE NOVINE d.d.</t>
  </si>
  <si>
    <t>64546066176</t>
  </si>
  <si>
    <t>Usluge promidžbe i informiranja</t>
  </si>
  <si>
    <t>JURIČEK, VL. JAKOV JURIČEK</t>
  </si>
  <si>
    <t>GORNJI STUPNIK</t>
  </si>
  <si>
    <t>2932</t>
  </si>
  <si>
    <t>VIVA INFO d.o.o.</t>
  </si>
  <si>
    <t>22361751585</t>
  </si>
  <si>
    <t>2933</t>
  </si>
  <si>
    <t>HEP OPSKRBA d.o.o.</t>
  </si>
  <si>
    <t>63073332379</t>
  </si>
  <si>
    <t>KUNA CORPORATION d.o.o.</t>
  </si>
  <si>
    <t>OROSLAVJE</t>
  </si>
  <si>
    <t>3149</t>
  </si>
  <si>
    <t>EUROSIM, obrt za tiskarsku djelatnost, vl. Mario Akmačić</t>
  </si>
  <si>
    <t>70679688956</t>
  </si>
  <si>
    <t>BESTOVJE</t>
  </si>
  <si>
    <t>3173</t>
  </si>
  <si>
    <t>ZG HOLDING-PODR.-ZAGREBPARKING</t>
  </si>
  <si>
    <t>85584865987</t>
  </si>
  <si>
    <t>3182</t>
  </si>
  <si>
    <t>DUBROVAČKI TRANSPORTNI SUSTAV d.o.o.</t>
  </si>
  <si>
    <t>53699920059</t>
  </si>
  <si>
    <t>MLINI</t>
  </si>
  <si>
    <t>320</t>
  </si>
  <si>
    <t>SANITAT DUBROVNIK d.o.o.</t>
  </si>
  <si>
    <t>99080716453</t>
  </si>
  <si>
    <t>3225</t>
  </si>
  <si>
    <t>FINANCIJSKA AGENCIJA</t>
  </si>
  <si>
    <t>85821130368</t>
  </si>
  <si>
    <t>Bankarske usluge i usluge platnog prometa</t>
  </si>
  <si>
    <t>3247</t>
  </si>
  <si>
    <t>UNA obrt za ugostiteljstvo i usluge</t>
  </si>
  <si>
    <t>61094951289</t>
  </si>
  <si>
    <t>3275</t>
  </si>
  <si>
    <t>AUTOZUBAK / ZUBAK GRUPA d.o.o.</t>
  </si>
  <si>
    <t>39135989747</t>
  </si>
  <si>
    <t>VELIKA GORICA</t>
  </si>
  <si>
    <t>Članarine i norme</t>
  </si>
  <si>
    <t>3329</t>
  </si>
  <si>
    <t>SVIJET MEDIJA d.o.o.</t>
  </si>
  <si>
    <t>08622180689</t>
  </si>
  <si>
    <t>3350</t>
  </si>
  <si>
    <t>AUTORAD INFO d.o.o.</t>
  </si>
  <si>
    <t>10737632765</t>
  </si>
  <si>
    <t>336</t>
  </si>
  <si>
    <t>HEP-TOPLINARSTVO d.o.o.POGON OSIJEK</t>
  </si>
  <si>
    <t>3370</t>
  </si>
  <si>
    <t>NOVI VAL d.o.o.</t>
  </si>
  <si>
    <t>07378869839</t>
  </si>
  <si>
    <t>3430</t>
  </si>
  <si>
    <t>SE-MARK d.o.o.</t>
  </si>
  <si>
    <t>84661725029</t>
  </si>
  <si>
    <t>3471</t>
  </si>
  <si>
    <t>GRAD OSIJEK</t>
  </si>
  <si>
    <t>351</t>
  </si>
  <si>
    <t>VULKAL d.o.o.</t>
  </si>
  <si>
    <t>90439696130</t>
  </si>
  <si>
    <t>3523</t>
  </si>
  <si>
    <t>ESE PROJEKT d.o.o.</t>
  </si>
  <si>
    <t>16734478593</t>
  </si>
  <si>
    <t>3593</t>
  </si>
  <si>
    <t>SVEUČILIŠTE U ZADRU, STUDENTSKI CENTAR, STUDENTSKI SERVIS</t>
  </si>
  <si>
    <t>10839679016</t>
  </si>
  <si>
    <t>3607</t>
  </si>
  <si>
    <t>VODOVOD I ODVODNJA d.o.o.</t>
  </si>
  <si>
    <t>26251326399</t>
  </si>
  <si>
    <t>ŠIBENIK</t>
  </si>
  <si>
    <t>3673</t>
  </si>
  <si>
    <t>ČISTOĆA  d.o.o.</t>
  </si>
  <si>
    <t>38812451417</t>
  </si>
  <si>
    <t>3682</t>
  </si>
  <si>
    <t>INPRO d.o.o.</t>
  </si>
  <si>
    <t>79178903202</t>
  </si>
  <si>
    <t>ČAKOVEC</t>
  </si>
  <si>
    <t>3708</t>
  </si>
  <si>
    <t>ZAVOD ZA STANOVANJE d.o.o.</t>
  </si>
  <si>
    <t>00505486048</t>
  </si>
  <si>
    <t>3771</t>
  </si>
  <si>
    <t>HRVATSKI ZAVOD ZA JAVNO ZDRAVSTVO</t>
  </si>
  <si>
    <t>75297532041</t>
  </si>
  <si>
    <t>Stručno usavršavanje zaposlenika</t>
  </si>
  <si>
    <t>3789</t>
  </si>
  <si>
    <t>TRGOVINA KRK d.d.</t>
  </si>
  <si>
    <t>66548420466</t>
  </si>
  <si>
    <t>MALINSKA</t>
  </si>
  <si>
    <t>3824</t>
  </si>
  <si>
    <t>ERSTE&amp;STEIERMARKISCHE BANK d.d.</t>
  </si>
  <si>
    <t>23057039320</t>
  </si>
  <si>
    <t>Zatezne kamate</t>
  </si>
  <si>
    <t>3890</t>
  </si>
  <si>
    <t>WASI d.o.o.</t>
  </si>
  <si>
    <t>74224169321</t>
  </si>
  <si>
    <t>3956</t>
  </si>
  <si>
    <t>ALTEDA d.o.o.</t>
  </si>
  <si>
    <t>53019467114</t>
  </si>
  <si>
    <t>4005</t>
  </si>
  <si>
    <t xml:space="preserve">V.T.R.  GIOVANNI </t>
  </si>
  <si>
    <t>93620060516</t>
  </si>
  <si>
    <t>SVETVINČENAT</t>
  </si>
  <si>
    <t>4037</t>
  </si>
  <si>
    <t>EKO-MONITORING d.o.o.</t>
  </si>
  <si>
    <t>82818873408</t>
  </si>
  <si>
    <t>VARAŽDIN</t>
  </si>
  <si>
    <t>4047</t>
  </si>
  <si>
    <t>VIZOR d.o.o.</t>
  </si>
  <si>
    <t>28579840610</t>
  </si>
  <si>
    <t>4053</t>
  </si>
  <si>
    <t>ELEKTROFLUMEN d.o.o.</t>
  </si>
  <si>
    <t>27330814538</t>
  </si>
  <si>
    <t>4119</t>
  </si>
  <si>
    <t>GALMET d.o.o.</t>
  </si>
  <si>
    <t>96998340388</t>
  </si>
  <si>
    <t>4142</t>
  </si>
  <si>
    <t>I.B.R. INŽENJERING d.o.o.</t>
  </si>
  <si>
    <t>65951145612</t>
  </si>
  <si>
    <t>4178</t>
  </si>
  <si>
    <t>VODOOPSKRBA I ODVODNJA d.o.o.</t>
  </si>
  <si>
    <t>83416546499</t>
  </si>
  <si>
    <t>4272</t>
  </si>
  <si>
    <t>ALTIUM INTERNATIONAL D.O.O.</t>
  </si>
  <si>
    <t>18966227376</t>
  </si>
  <si>
    <t>4297</t>
  </si>
  <si>
    <t>NEOS ELEKTROINSTALACIJE, GRAĐENJE I USLUGE</t>
  </si>
  <si>
    <t>21946542875</t>
  </si>
  <si>
    <t>4382</t>
  </si>
  <si>
    <t>DUB-ING FLIES k.d.</t>
  </si>
  <si>
    <t>44049623085</t>
  </si>
  <si>
    <t>ZAGREB-DUBRAVA</t>
  </si>
  <si>
    <t>4427</t>
  </si>
  <si>
    <t>PROJEKTNI URED KANCELJAK MARELIĆ d.o.o.</t>
  </si>
  <si>
    <t>01158597605</t>
  </si>
  <si>
    <t>4497</t>
  </si>
  <si>
    <t>ZAGREBPETROL d.o.o.</t>
  </si>
  <si>
    <t>04289142943</t>
  </si>
  <si>
    <t>455</t>
  </si>
  <si>
    <t>KONZUM PLUS d.o.o.</t>
  </si>
  <si>
    <t>62226620908</t>
  </si>
  <si>
    <t>4620</t>
  </si>
  <si>
    <t>SOLLICITUDO d.o.o.</t>
  </si>
  <si>
    <t>50812456133</t>
  </si>
  <si>
    <t>463</t>
  </si>
  <si>
    <t>NACIONALNA I SVEUČILIŠNA KNJIŽNICA U ZAGREBU</t>
  </si>
  <si>
    <t>84838770814</t>
  </si>
  <si>
    <t>4705</t>
  </si>
  <si>
    <t>PRO AUTOMATIKA d.o.o.</t>
  </si>
  <si>
    <t>87357644223</t>
  </si>
  <si>
    <t>4711</t>
  </si>
  <si>
    <t>K G H PROJEKT d.o.o.</t>
  </si>
  <si>
    <t>78695337306</t>
  </si>
  <si>
    <t>4728</t>
  </si>
  <si>
    <t>INTRADOS PROJEKT d.o.o.</t>
  </si>
  <si>
    <t>90481313264</t>
  </si>
  <si>
    <t>4799</t>
  </si>
  <si>
    <t>MAGIC NET d.o.o.</t>
  </si>
  <si>
    <t>92188488799</t>
  </si>
  <si>
    <t>4834</t>
  </si>
  <si>
    <t>PAMIGO d.o.o. - Veleprodaja</t>
  </si>
  <si>
    <t>75444587892</t>
  </si>
  <si>
    <t>4846</t>
  </si>
  <si>
    <t>STUDIO APARTMANI KOROSTELJEV</t>
  </si>
  <si>
    <t>45500574805</t>
  </si>
  <si>
    <t>4869</t>
  </si>
  <si>
    <t>P&amp;F ZAŠTITA d.o.o.</t>
  </si>
  <si>
    <t>95517402410</t>
  </si>
  <si>
    <t>4939</t>
  </si>
  <si>
    <t>MEĐIMURJE-PLIN d.o.o.</t>
  </si>
  <si>
    <t>29035933600</t>
  </si>
  <si>
    <t>50</t>
  </si>
  <si>
    <t>STUDENTSKI CENTAR U ZAGREBU</t>
  </si>
  <si>
    <t>22597784145</t>
  </si>
  <si>
    <t>5004</t>
  </si>
  <si>
    <t>GRADITELJSTVO KOLAK d.o.o.</t>
  </si>
  <si>
    <t>44246842655</t>
  </si>
  <si>
    <t>GLOBTOUR EVENT D.O.O.</t>
  </si>
  <si>
    <t>515</t>
  </si>
  <si>
    <t>A1 HRVATSKA d.o.o.</t>
  </si>
  <si>
    <t>29524210204</t>
  </si>
  <si>
    <t>517</t>
  </si>
  <si>
    <t>VODOVOD-OSIJEK d.o.o.</t>
  </si>
  <si>
    <t>43654507669</t>
  </si>
  <si>
    <t>5193</t>
  </si>
  <si>
    <t>ZADRUGA  ARHEO KO-OP</t>
  </si>
  <si>
    <t>40574598414</t>
  </si>
  <si>
    <t>5201</t>
  </si>
  <si>
    <t>GRADNJA KUS d.o.o.</t>
  </si>
  <si>
    <t>18734096415</t>
  </si>
  <si>
    <t>VELIKA LUDINA</t>
  </si>
  <si>
    <t>5212</t>
  </si>
  <si>
    <t>HEP ELEKTRA d.o.o.</t>
  </si>
  <si>
    <t>43965974818</t>
  </si>
  <si>
    <t>5307</t>
  </si>
  <si>
    <t>URED OVLAŠTENE ARHITEKTICE VANJA ILIĆ</t>
  </si>
  <si>
    <t>51040945489</t>
  </si>
  <si>
    <t>5315</t>
  </si>
  <si>
    <t>APARTMANI VISKOVIĆ</t>
  </si>
  <si>
    <t>10698001540</t>
  </si>
  <si>
    <t>5364</t>
  </si>
  <si>
    <t>USLUGE IMPERIAL d.o.o.</t>
  </si>
  <si>
    <t>80426209823</t>
  </si>
  <si>
    <t>54</t>
  </si>
  <si>
    <t>VARKOM d.d.</t>
  </si>
  <si>
    <t>39048902955</t>
  </si>
  <si>
    <t>5420</t>
  </si>
  <si>
    <t>QUESTUS SIGURNOST d.o.o.</t>
  </si>
  <si>
    <t>58978103730</t>
  </si>
  <si>
    <t>5431</t>
  </si>
  <si>
    <t>ZELENI GRAD ŠIBENIK</t>
  </si>
  <si>
    <t>54873130289</t>
  </si>
  <si>
    <t>5432</t>
  </si>
  <si>
    <t>ŽIVA VODA d.o.o.</t>
  </si>
  <si>
    <t>86255713939</t>
  </si>
  <si>
    <t>5438</t>
  </si>
  <si>
    <t>SKIMI64 d.o.o.</t>
  </si>
  <si>
    <t>85141730181</t>
  </si>
  <si>
    <t>TRNOVEC BARTOLOVEČKI</t>
  </si>
  <si>
    <t>5467</t>
  </si>
  <si>
    <t>OBRT VUKMAN MOTORS</t>
  </si>
  <si>
    <t>66921493167</t>
  </si>
  <si>
    <t>PLANO</t>
  </si>
  <si>
    <t>5468</t>
  </si>
  <si>
    <t>DG, OBRT ZA SAVJETOVANJE I OSTALE USLUGE, VL. DRAŽEN GORIČKI</t>
  </si>
  <si>
    <t>92643467415</t>
  </si>
  <si>
    <t>5489</t>
  </si>
  <si>
    <t>AUTO CENTAR ŠATRAK d.o.o.</t>
  </si>
  <si>
    <t>83902993021</t>
  </si>
  <si>
    <t>5501</t>
  </si>
  <si>
    <t>ODVJETNIK TOMISLAV NAGY</t>
  </si>
  <si>
    <t>46587456469</t>
  </si>
  <si>
    <t>5504</t>
  </si>
  <si>
    <t>SOL CROATIA d.o.o.</t>
  </si>
  <si>
    <t>78830943478</t>
  </si>
  <si>
    <t>57</t>
  </si>
  <si>
    <t>VODOVOD PULA d.o.o.</t>
  </si>
  <si>
    <t>19798348108</t>
  </si>
  <si>
    <t>58</t>
  </si>
  <si>
    <t>VODOVOD DUBROVNIK d.o.o.</t>
  </si>
  <si>
    <t>00862047577</t>
  </si>
  <si>
    <t>60</t>
  </si>
  <si>
    <t>ZAGREBAČKI HOLDING-PODRUŽNICA ČISTOĆA d.o.o.</t>
  </si>
  <si>
    <t>601</t>
  </si>
  <si>
    <t>MEĐIMURKA-BS d.o.o.</t>
  </si>
  <si>
    <t>68372221964</t>
  </si>
  <si>
    <t>602</t>
  </si>
  <si>
    <t>GRADSKO STAMBENO KOMUNALNO GOSPODARSTVO d.o.o.</t>
  </si>
  <si>
    <t>03744272526</t>
  </si>
  <si>
    <t>6028</t>
  </si>
  <si>
    <t>EVOCATIVE d.o.o.</t>
  </si>
  <si>
    <t>08546432023</t>
  </si>
  <si>
    <t>6032</t>
  </si>
  <si>
    <t>CORNELIUS MEYER PROSPECTION</t>
  </si>
  <si>
    <t>DE323493036</t>
  </si>
  <si>
    <t>BERLIN</t>
  </si>
  <si>
    <t>6056</t>
  </si>
  <si>
    <t>IKOMA PRODAJNI CENTAR d.o.o.</t>
  </si>
  <si>
    <t>28648464076</t>
  </si>
  <si>
    <t>BJELOVAR</t>
  </si>
  <si>
    <t>6106</t>
  </si>
  <si>
    <t>EURO-VRT d.o.o.</t>
  </si>
  <si>
    <t>57968446706</t>
  </si>
  <si>
    <t>6116</t>
  </si>
  <si>
    <t>PROPRINT d.o.o.</t>
  </si>
  <si>
    <t>72612732139</t>
  </si>
  <si>
    <t>6150</t>
  </si>
  <si>
    <t>PLODINE d.d.</t>
  </si>
  <si>
    <t>92510683607</t>
  </si>
  <si>
    <t>6162</t>
  </si>
  <si>
    <t>ADRIA OIL d.o.o.</t>
  </si>
  <si>
    <t>03004159051</t>
  </si>
  <si>
    <t>KRK</t>
  </si>
  <si>
    <t>625</t>
  </si>
  <si>
    <t>STUDENTSKI CENTAR KARLOVAC,PODRUŽNICA ZAGREB</t>
  </si>
  <si>
    <t>6284</t>
  </si>
  <si>
    <t>ARHEOPROJEKT, VL. SARA POPOVIĆ</t>
  </si>
  <si>
    <t>48020597321</t>
  </si>
  <si>
    <t>6327</t>
  </si>
  <si>
    <t>BRODOMETALURGIJA d.o.o.</t>
  </si>
  <si>
    <t>31353718090</t>
  </si>
  <si>
    <t>6390</t>
  </si>
  <si>
    <t>SAN BOX</t>
  </si>
  <si>
    <t>29625629048</t>
  </si>
  <si>
    <t>KAMANJE</t>
  </si>
  <si>
    <t>6406</t>
  </si>
  <si>
    <t>METIOR LAB d.o.o.</t>
  </si>
  <si>
    <t>00763296273</t>
  </si>
  <si>
    <t>6475</t>
  </si>
  <si>
    <t>PETROL d.o.o.</t>
  </si>
  <si>
    <t>75550985023</t>
  </si>
  <si>
    <t>ZAGREBAČKI ELEKTRIČNI TRAMVAJ D.O.O.</t>
  </si>
  <si>
    <t>Naknade za prijevoz, za rad na terenu i odvojen život</t>
  </si>
  <si>
    <t>6575</t>
  </si>
  <si>
    <t>TOMMY d.o.o.</t>
  </si>
  <si>
    <t>00278260010</t>
  </si>
  <si>
    <t>6620</t>
  </si>
  <si>
    <t>BAOTIĆ d.d.</t>
  </si>
  <si>
    <t>64453957424</t>
  </si>
  <si>
    <t>6626</t>
  </si>
  <si>
    <t>FRESH LIME SODA</t>
  </si>
  <si>
    <t>36940883588</t>
  </si>
  <si>
    <t>VIŠKOVO</t>
  </si>
  <si>
    <t>6639</t>
  </si>
  <si>
    <t>mART RESTAURO</t>
  </si>
  <si>
    <t>10838105162</t>
  </si>
  <si>
    <t>6656</t>
  </si>
  <si>
    <t>KAPITAL GRUPA d.o.o.</t>
  </si>
  <si>
    <t>01946226626</t>
  </si>
  <si>
    <t>6764</t>
  </si>
  <si>
    <t>VMV SZABO d.o.o.</t>
  </si>
  <si>
    <t>17695528532</t>
  </si>
  <si>
    <t>NOVI ZAGREB</t>
  </si>
  <si>
    <t>6765</t>
  </si>
  <si>
    <t>STUDENAC d.o.o.</t>
  </si>
  <si>
    <t>02023029348</t>
  </si>
  <si>
    <t>OMIŠ</t>
  </si>
  <si>
    <t>6784</t>
  </si>
  <si>
    <t>INDUSTRIJSKA PNEUMATIKA d.o.o.</t>
  </si>
  <si>
    <t>84996591256</t>
  </si>
  <si>
    <t>6826</t>
  </si>
  <si>
    <t>APARTMAN EDUARD VISKOVIĆ</t>
  </si>
  <si>
    <t>20666773630</t>
  </si>
  <si>
    <t>VATROGASNA ZAJEDNICA ZAGREBAČKE ŽUPANIJE</t>
  </si>
  <si>
    <t>6837</t>
  </si>
  <si>
    <t>PARKING LOKVICE d.o.o.</t>
  </si>
  <si>
    <t>44815886959</t>
  </si>
  <si>
    <t>TROGIR</t>
  </si>
  <si>
    <t>6838</t>
  </si>
  <si>
    <t>TROGIR HOLDING d.o.o.</t>
  </si>
  <si>
    <t>09746817380</t>
  </si>
  <si>
    <t>6853</t>
  </si>
  <si>
    <t>POLJOCENTAR d.o.o.</t>
  </si>
  <si>
    <t>49929727453</t>
  </si>
  <si>
    <t>KRIŽEVCI</t>
  </si>
  <si>
    <t>687</t>
  </si>
  <si>
    <t>HRVATSKA POŠTANSKA BANKA d.d.</t>
  </si>
  <si>
    <t>87939104217</t>
  </si>
  <si>
    <t>6872</t>
  </si>
  <si>
    <t>VIAL D.O.O.</t>
  </si>
  <si>
    <t>02570455168</t>
  </si>
  <si>
    <t>6876</t>
  </si>
  <si>
    <t>STUDIO MERIT, OBRT ZA USLUGE</t>
  </si>
  <si>
    <t>85776561184</t>
  </si>
  <si>
    <t>OPATIJA</t>
  </si>
  <si>
    <t>6880</t>
  </si>
  <si>
    <t>OFFERTISSIMA d.o.o.</t>
  </si>
  <si>
    <t>00643859701</t>
  </si>
  <si>
    <t>SV. NEDELJA</t>
  </si>
  <si>
    <t>6885</t>
  </si>
  <si>
    <t>VIDACOMMERC d.o.o.</t>
  </si>
  <si>
    <t>31860053829</t>
  </si>
  <si>
    <t>LABIN</t>
  </si>
  <si>
    <t>MAINTENANCE d.o.o.</t>
  </si>
  <si>
    <t>6896</t>
  </si>
  <si>
    <t>DIR - DRVNA INDUSTRIJA RUBINIĆ d.o.o.</t>
  </si>
  <si>
    <t>64558752667</t>
  </si>
  <si>
    <t>JASTREBARSKO</t>
  </si>
  <si>
    <t>6917</t>
  </si>
  <si>
    <t>URED OVLAŠTENOG INŽENJERA GRAĐEVINARSTVA</t>
  </si>
  <si>
    <t>97104068186</t>
  </si>
  <si>
    <t>Ostala prava</t>
  </si>
  <si>
    <t>6924</t>
  </si>
  <si>
    <t>GUMICENTAR d.o.o.</t>
  </si>
  <si>
    <t>85853416476</t>
  </si>
  <si>
    <t>6954</t>
  </si>
  <si>
    <t>FITOPROMET d.o.o.</t>
  </si>
  <si>
    <t>68339203084</t>
  </si>
  <si>
    <t>BUGAROVA</t>
  </si>
  <si>
    <t>6968</t>
  </si>
  <si>
    <t>OPTIKA KABEL TV d.o.o.</t>
  </si>
  <si>
    <t>50999639699</t>
  </si>
  <si>
    <t>6994</t>
  </si>
  <si>
    <t>VERITA ŠARIĆ, VL. APARTMANA VERITA</t>
  </si>
  <si>
    <t>38190868795</t>
  </si>
  <si>
    <t>7000</t>
  </si>
  <si>
    <t>ALATI MATIĆ d.o.o.</t>
  </si>
  <si>
    <t>15146313695</t>
  </si>
  <si>
    <t>7007</t>
  </si>
  <si>
    <t>KONTURA d.o.o.</t>
  </si>
  <si>
    <t>10781059105</t>
  </si>
  <si>
    <t>7011</t>
  </si>
  <si>
    <t>OPREMA-PIT d.o.o.</t>
  </si>
  <si>
    <t>57676913636</t>
  </si>
  <si>
    <t>7017</t>
  </si>
  <si>
    <t>YELLOW EVOLUTION OF TECHNOLOGY j.d.o.o.</t>
  </si>
  <si>
    <t>52596875047</t>
  </si>
  <si>
    <t>7038</t>
  </si>
  <si>
    <t>ARHEOGOGZ, obrt za usluge, vl. Goran Trninić</t>
  </si>
  <si>
    <t>25917425095</t>
  </si>
  <si>
    <t>7045</t>
  </si>
  <si>
    <t>REMULIN, VL. JERKO MACURA</t>
  </si>
  <si>
    <t>23606601573</t>
  </si>
  <si>
    <t>7047</t>
  </si>
  <si>
    <t>SEBO, Obrt za specijalizirane visinske radove, usluge i savjetovanje</t>
  </si>
  <si>
    <t>41973311014</t>
  </si>
  <si>
    <t>PAZIN</t>
  </si>
  <si>
    <t>7048</t>
  </si>
  <si>
    <t>ARCHONT, VL. DOMINIK BALABAN</t>
  </si>
  <si>
    <t>92598368695</t>
  </si>
  <si>
    <t>7128</t>
  </si>
  <si>
    <t>BB INŽENJERING I SERVISI D.O.O.</t>
  </si>
  <si>
    <t>83764560924</t>
  </si>
  <si>
    <t>7153</t>
  </si>
  <si>
    <t>APIN SUSTAVI d.o.o.</t>
  </si>
  <si>
    <t>22659472331</t>
  </si>
  <si>
    <t>7160</t>
  </si>
  <si>
    <t>JADRANKA TRGOVINA d.o.o.</t>
  </si>
  <si>
    <t>02198337590</t>
  </si>
  <si>
    <t>MALI LOŠINJ</t>
  </si>
  <si>
    <t>ORCUS PLUS D.O.O.</t>
  </si>
  <si>
    <t>ČAVLE</t>
  </si>
  <si>
    <t>7187</t>
  </si>
  <si>
    <t>PARTNER SERVICE D.O.O.</t>
  </si>
  <si>
    <t>41889558161</t>
  </si>
  <si>
    <t>7204</t>
  </si>
  <si>
    <t>HOTELI BATUDA D.O.O.</t>
  </si>
  <si>
    <t>09638246064</t>
  </si>
  <si>
    <t>7208</t>
  </si>
  <si>
    <t>V.M.G.-TRON, obrt za elektroinstalacije, proizvodnju i usluge</t>
  </si>
  <si>
    <t>12149392798</t>
  </si>
  <si>
    <t>KLAKE</t>
  </si>
  <si>
    <t>7229</t>
  </si>
  <si>
    <t>APARTMAN I STUDIO-APARMANCASA FERMEGLIA</t>
  </si>
  <si>
    <t>62737898544</t>
  </si>
  <si>
    <t>ROČ</t>
  </si>
  <si>
    <t>7233</t>
  </si>
  <si>
    <t>APARTMANI MIMOZA</t>
  </si>
  <si>
    <t>84900588424</t>
  </si>
  <si>
    <t>STARA NOVALJA</t>
  </si>
  <si>
    <t>7237</t>
  </si>
  <si>
    <t>USTANOVA ZA ZDRAVSTVENU SKRB BONIFARM ZDRAVLJE</t>
  </si>
  <si>
    <t>57154231062</t>
  </si>
  <si>
    <t>Zdravstvene i veterinarske usluge</t>
  </si>
  <si>
    <t>7246</t>
  </si>
  <si>
    <t>GRADITELJSKI OBRT CREDO-ING, VL. IVO FESTINI</t>
  </si>
  <si>
    <t>92207104610</t>
  </si>
  <si>
    <t>7257</t>
  </si>
  <si>
    <t>COPY CENTAR HABULAN, vl. Miljenko Habulan</t>
  </si>
  <si>
    <t>80324249020</t>
  </si>
  <si>
    <t>7264</t>
  </si>
  <si>
    <t>KRIZANTEMA USLUGE D.O.O.</t>
  </si>
  <si>
    <t>26314002934</t>
  </si>
  <si>
    <t>Reprezentacija</t>
  </si>
  <si>
    <t>7265</t>
  </si>
  <si>
    <t>ART CORE D.O.O.</t>
  </si>
  <si>
    <t>55556651427</t>
  </si>
  <si>
    <t>7269</t>
  </si>
  <si>
    <t>SVEUČILIŠTE U ZADRU, ZNANSTVENA KNJIŽNICA</t>
  </si>
  <si>
    <t>94403503942</t>
  </si>
  <si>
    <t>7270</t>
  </si>
  <si>
    <t>ROMOS-COMMERCE D.O.O.</t>
  </si>
  <si>
    <t>23988915754</t>
  </si>
  <si>
    <t>7271</t>
  </si>
  <si>
    <t>M.A.A.N. GRADNJA D.O.O.</t>
  </si>
  <si>
    <t>87952993882</t>
  </si>
  <si>
    <t>7275</t>
  </si>
  <si>
    <t>JAHTING SPORT AGANA d.o.o.</t>
  </si>
  <si>
    <t>35407400534</t>
  </si>
  <si>
    <t>MARINA</t>
  </si>
  <si>
    <t>7279</t>
  </si>
  <si>
    <t>AUTOCENTAR BAOTIĆ D.O.O.</t>
  </si>
  <si>
    <t>49369673972</t>
  </si>
  <si>
    <t>7281</t>
  </si>
  <si>
    <t>MARKONI SHOP J.D.O.O.</t>
  </si>
  <si>
    <t>96306405579</t>
  </si>
  <si>
    <t>LUČKO</t>
  </si>
  <si>
    <t>7285</t>
  </si>
  <si>
    <t>PRIMORAC DUBROVNIK d.o.o.</t>
  </si>
  <si>
    <t>93325661787</t>
  </si>
  <si>
    <t>7286</t>
  </si>
  <si>
    <t>ALKES d.o.o.</t>
  </si>
  <si>
    <t>30638798749</t>
  </si>
  <si>
    <t>7289</t>
  </si>
  <si>
    <t>SUPREMA d.o.o.</t>
  </si>
  <si>
    <t>28429459738</t>
  </si>
  <si>
    <t>7295</t>
  </si>
  <si>
    <t>PAJO d.o.o.</t>
  </si>
  <si>
    <t>37008532093</t>
  </si>
  <si>
    <t>7296</t>
  </si>
  <si>
    <t>A JEDAN REKLAMIRANJE D.O.O.</t>
  </si>
  <si>
    <t>57095723718</t>
  </si>
  <si>
    <t>7297</t>
  </si>
  <si>
    <t>POKRAJINSKI ARHIV KOPER</t>
  </si>
  <si>
    <t>89089782</t>
  </si>
  <si>
    <t>KOPER</t>
  </si>
  <si>
    <t>748</t>
  </si>
  <si>
    <t>VATROPROMET d.o.o.</t>
  </si>
  <si>
    <t>57189591567</t>
  </si>
  <si>
    <t>96</t>
  </si>
  <si>
    <t>LAV ZAŠTITA d.o.o.</t>
  </si>
  <si>
    <t>60291073227</t>
  </si>
  <si>
    <t>975</t>
  </si>
  <si>
    <t>AUTOKUĆA BAOTIĆ d.o.o.</t>
  </si>
  <si>
    <t>86807475866</t>
  </si>
  <si>
    <t>Ukupno isplaćeno dobavljačima</t>
  </si>
  <si>
    <t>PRIVATNI IZNAJMLJIVAČ DRAGAN PAMIĆ</t>
  </si>
  <si>
    <t>70156558277</t>
  </si>
  <si>
    <t>ROVINJ</t>
  </si>
  <si>
    <t xml:space="preserve">Plaćanje po predračunima </t>
  </si>
  <si>
    <t>HRVATSKE AUTOCESTE d.o.o.</t>
  </si>
  <si>
    <t>57500462912</t>
  </si>
  <si>
    <t>Potraživanja za predujmove</t>
  </si>
  <si>
    <t>BINA-ISTRA d.d.</t>
  </si>
  <si>
    <t>13439120211</t>
  </si>
  <si>
    <t>LUPOGLAV</t>
  </si>
  <si>
    <t>UAB BARNAS</t>
  </si>
  <si>
    <t>LT227618610</t>
  </si>
  <si>
    <t>VILNIUS</t>
  </si>
  <si>
    <t>FELDER KG</t>
  </si>
  <si>
    <t>ATU52453606</t>
  </si>
  <si>
    <t>HALL IN TIROL</t>
  </si>
  <si>
    <t>Ukupno plaćanje po predračunima</t>
  </si>
  <si>
    <t>Državni proračun Republike Hrvatske</t>
  </si>
  <si>
    <t xml:space="preserve">Obveza za porez na dodanu vrijednost. Obračun PDV-a za  nabavljena dobra i usluge iz inozemstva </t>
  </si>
  <si>
    <t>Ukupno Državni proračun Republike Hrvatske</t>
  </si>
  <si>
    <t>Isplate zaposlenicima Hrvatskog restauratorskog zavoda</t>
  </si>
  <si>
    <t xml:space="preserve"> Službena putovanja</t>
  </si>
  <si>
    <t xml:space="preserve"> Službena putovanja - akontacije</t>
  </si>
  <si>
    <t>Plaće za zaposlene</t>
  </si>
  <si>
    <t>Doprinos na bruto MIO (benif.staž)</t>
  </si>
  <si>
    <t>Doprinos na bruto (zdravstvo)</t>
  </si>
  <si>
    <t>Naknada za prijevoz na posao i s posla</t>
  </si>
  <si>
    <t>Ostali rashodi za zaposlene</t>
  </si>
  <si>
    <t>Ostale obveze za zaposlene (regres)</t>
  </si>
  <si>
    <t>Posebni doprinos za korištenje zdravstvene zaštite u inozemstvu</t>
  </si>
  <si>
    <t>Ukupno isplate zaposlenicima Hrvatskog restauratorskog zavoda</t>
  </si>
  <si>
    <t>Isplate autorskih i ugovora o djelu</t>
  </si>
  <si>
    <t>BRKIĆ BRANKO</t>
  </si>
  <si>
    <t>Intelektualne i osobne usluge-bruto</t>
  </si>
  <si>
    <t>CVITANOVIĆ NATAŠA</t>
  </si>
  <si>
    <t>ĐELAGIĆ MIRKO</t>
  </si>
  <si>
    <t>JELENIĆ VLADIMIR</t>
  </si>
  <si>
    <t>KALČIĆ VESNA</t>
  </si>
  <si>
    <t>KLAIĆ MARINKO</t>
  </si>
  <si>
    <t>MAĐERIĆ MARIN</t>
  </si>
  <si>
    <t>MRAVAK ANITA</t>
  </si>
  <si>
    <t>OSTOJČIĆ KARLO</t>
  </si>
  <si>
    <t>PERCAN ROBERT</t>
  </si>
  <si>
    <t>PITTNER CLAUDIA</t>
  </si>
  <si>
    <t>POLIĆ MARKO</t>
  </si>
  <si>
    <t>SEKULIĆ SANJA</t>
  </si>
  <si>
    <t>SKOČIBUŠIĆ IVANA</t>
  </si>
  <si>
    <t>SKULIBER MARKO</t>
  </si>
  <si>
    <t>ŠKRLIN MARIO</t>
  </si>
  <si>
    <t>VLAHOVIĆ DARIJAN</t>
  </si>
  <si>
    <t>VRANJEŠ LAURA</t>
  </si>
  <si>
    <t>ARMANO EMIN</t>
  </si>
  <si>
    <t>BORKOVIĆ PAULA</t>
  </si>
  <si>
    <t>BRZAC MARINO</t>
  </si>
  <si>
    <t>CAREVIĆ MAMUZIĆ IVA</t>
  </si>
  <si>
    <t>ČULE SUZANA</t>
  </si>
  <si>
    <t>DORAČIĆ DAMIR</t>
  </si>
  <si>
    <t>ĐURIĆ JELENA</t>
  </si>
  <si>
    <t>IVANKOVIĆ JOSIP</t>
  </si>
  <si>
    <t>IVEKOVIĆ MISIRAČA ROBERT</t>
  </si>
  <si>
    <t>JOSIPOVIĆ IVAN</t>
  </si>
  <si>
    <t>KEKEZ HRVOJE</t>
  </si>
  <si>
    <t>MADIRACA VINKO</t>
  </si>
  <si>
    <t>MIŠKOVIĆ ANA</t>
  </si>
  <si>
    <t>OŽANIĆ MARTINA</t>
  </si>
  <si>
    <t>PERANIĆ BARBARA</t>
  </si>
  <si>
    <t>SEKULIĆ MARIJA</t>
  </si>
  <si>
    <t>STOJANOVIĆ ANA</t>
  </si>
  <si>
    <t>ŠPIKIĆ MARKO</t>
  </si>
  <si>
    <t>ŠTAKA MARTA</t>
  </si>
  <si>
    <t>ŠTETA NIKOLINA</t>
  </si>
  <si>
    <t>VALENTA IVA</t>
  </si>
  <si>
    <t>VRANKOVIĆ EMILIJA</t>
  </si>
  <si>
    <t>VUJIĆ ŽARKA</t>
  </si>
  <si>
    <t>VYROUBAL VLASTA</t>
  </si>
  <si>
    <t>BORENIĆ KARLA</t>
  </si>
  <si>
    <t>DRMIĆ IVANA</t>
  </si>
  <si>
    <t>HRIBAR JOSIP</t>
  </si>
  <si>
    <t>MACURA JERKO</t>
  </si>
  <si>
    <t>MAROK ADRIAN</t>
  </si>
  <si>
    <t>MIKELIĆ ROBERTA</t>
  </si>
  <si>
    <t>SERMEK SAŠA</t>
  </si>
  <si>
    <t>VUČKOVIĆ EVA</t>
  </si>
  <si>
    <t>ĆUJO PETAR</t>
  </si>
  <si>
    <t>Ukupno isplate autorskih i ugovora o djelu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</si>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</sst>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 tint="-0.14993743705557422"/>
      </left>
      <right/>
      <top style="thin">
        <color theme="9" tint="0.39997558519241921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9" tint="0.39997558519241921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4" fontId="0" fillId="0" borderId="0" xfId="0" applyNumberFormat="1"/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 wrapText="1"/>
    </xf>
    <xf numFmtId="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horizontal="left" wrapText="1"/>
    </xf>
    <xf numFmtId="4" fontId="0" fillId="2" borderId="0" xfId="0" applyNumberFormat="1" applyFill="1" applyAlignment="1">
      <alignment wrapText="1"/>
    </xf>
    <xf numFmtId="43" fontId="0" fillId="0" borderId="0" xfId="1" applyFont="1"/>
    <xf numFmtId="0" fontId="0" fillId="0" borderId="1" xfId="0" applyBorder="1"/>
    <xf numFmtId="0" fontId="0" fillId="0" borderId="2" xfId="0" applyBorder="1"/>
    <xf numFmtId="4" fontId="0" fillId="0" borderId="2" xfId="0" applyNumberFormat="1" applyBorder="1"/>
    <xf numFmtId="43" fontId="0" fillId="0" borderId="0" xfId="1" applyFont="1" applyFill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49" fontId="0" fillId="3" borderId="0" xfId="0" applyNumberFormat="1" applyFill="1" applyAlignment="1">
      <alignment horizontal="left" wrapText="1"/>
    </xf>
    <xf numFmtId="0" fontId="0" fillId="3" borderId="0" xfId="0" applyFill="1" applyAlignment="1">
      <alignment horizontal="left" wrapText="1"/>
    </xf>
    <xf numFmtId="4" fontId="2" fillId="3" borderId="0" xfId="0" applyNumberFormat="1" applyFont="1" applyFill="1" applyAlignment="1">
      <alignment wrapText="1"/>
    </xf>
    <xf numFmtId="4" fontId="3" fillId="3" borderId="0" xfId="0" applyNumberFormat="1" applyFont="1" applyFill="1" applyAlignment="1">
      <alignment wrapText="1"/>
    </xf>
    <xf numFmtId="4" fontId="3" fillId="3" borderId="5" xfId="0" applyNumberFormat="1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0" xfId="0" applyFont="1"/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49" fontId="0" fillId="3" borderId="9" xfId="0" applyNumberFormat="1" applyFill="1" applyBorder="1" applyAlignment="1">
      <alignment horizontal="left" vertical="center" wrapText="1"/>
    </xf>
    <xf numFmtId="0" fontId="0" fillId="3" borderId="9" xfId="0" applyFill="1" applyBorder="1" applyAlignment="1">
      <alignment vertical="center" wrapText="1"/>
    </xf>
    <xf numFmtId="4" fontId="0" fillId="3" borderId="9" xfId="0" applyNumberFormat="1" applyFill="1" applyBorder="1" applyAlignment="1">
      <alignment vertical="center" wrapText="1"/>
    </xf>
    <xf numFmtId="0" fontId="0" fillId="3" borderId="9" xfId="0" applyFill="1" applyBorder="1" applyAlignment="1">
      <alignment horizontal="right"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49" fontId="0" fillId="0" borderId="9" xfId="0" applyNumberFormat="1" applyBorder="1" applyAlignment="1">
      <alignment horizontal="left" vertical="center" wrapText="1"/>
    </xf>
    <xf numFmtId="4" fontId="0" fillId="0" borderId="9" xfId="0" applyNumberFormat="1" applyBorder="1" applyAlignment="1">
      <alignment vertical="center" wrapText="1"/>
    </xf>
    <xf numFmtId="0" fontId="0" fillId="0" borderId="9" xfId="0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49" fontId="2" fillId="3" borderId="9" xfId="0" applyNumberFormat="1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vertical="center" wrapText="1"/>
    </xf>
    <xf numFmtId="4" fontId="2" fillId="3" borderId="9" xfId="0" applyNumberFormat="1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right" vertical="center" wrapText="1"/>
    </xf>
    <xf numFmtId="49" fontId="0" fillId="0" borderId="9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right" vertical="center" wrapText="1"/>
    </xf>
    <xf numFmtId="49" fontId="0" fillId="3" borderId="9" xfId="0" applyNumberFormat="1" applyFill="1" applyBorder="1" applyAlignment="1">
      <alignment horizontal="left" wrapText="1"/>
    </xf>
    <xf numFmtId="0" fontId="0" fillId="3" borderId="9" xfId="0" applyFill="1" applyBorder="1" applyAlignment="1">
      <alignment wrapText="1"/>
    </xf>
    <xf numFmtId="4" fontId="0" fillId="3" borderId="9" xfId="0" applyNumberFormat="1" applyFill="1" applyBorder="1" applyAlignment="1">
      <alignment wrapText="1"/>
    </xf>
    <xf numFmtId="0" fontId="0" fillId="3" borderId="9" xfId="0" applyFill="1" applyBorder="1" applyAlignment="1">
      <alignment horizontal="right" wrapText="1"/>
    </xf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wrapText="1"/>
    </xf>
    <xf numFmtId="49" fontId="0" fillId="0" borderId="9" xfId="0" applyNumberFormat="1" applyBorder="1" applyAlignment="1">
      <alignment horizontal="left" wrapText="1"/>
    </xf>
    <xf numFmtId="4" fontId="3" fillId="0" borderId="9" xfId="0" applyNumberFormat="1" applyFont="1" applyBorder="1" applyAlignment="1">
      <alignment wrapText="1"/>
    </xf>
    <xf numFmtId="0" fontId="3" fillId="0" borderId="9" xfId="0" applyFont="1" applyBorder="1" applyAlignment="1">
      <alignment horizontal="right" wrapText="1"/>
    </xf>
    <xf numFmtId="0" fontId="3" fillId="0" borderId="9" xfId="0" applyFont="1" applyBorder="1" applyAlignment="1">
      <alignment wrapText="1"/>
    </xf>
    <xf numFmtId="0" fontId="0" fillId="0" borderId="9" xfId="0" applyBorder="1" applyAlignment="1">
      <alignment horizontal="right" wrapText="1"/>
    </xf>
    <xf numFmtId="49" fontId="2" fillId="3" borderId="9" xfId="0" applyNumberFormat="1" applyFont="1" applyFill="1" applyBorder="1" applyAlignment="1">
      <alignment horizontal="left" wrapText="1"/>
    </xf>
    <xf numFmtId="0" fontId="2" fillId="3" borderId="9" xfId="0" applyFont="1" applyFill="1" applyBorder="1" applyAlignment="1">
      <alignment wrapText="1"/>
    </xf>
    <xf numFmtId="4" fontId="2" fillId="3" borderId="9" xfId="0" applyNumberFormat="1" applyFont="1" applyFill="1" applyBorder="1" applyAlignment="1">
      <alignment wrapText="1"/>
    </xf>
    <xf numFmtId="0" fontId="2" fillId="3" borderId="9" xfId="0" applyFont="1" applyFill="1" applyBorder="1" applyAlignment="1">
      <alignment horizontal="right" wrapText="1"/>
    </xf>
    <xf numFmtId="4" fontId="0" fillId="0" borderId="9" xfId="0" applyNumberFormat="1" applyBorder="1" applyAlignment="1">
      <alignment wrapText="1"/>
    </xf>
    <xf numFmtId="0" fontId="4" fillId="0" borderId="9" xfId="0" applyFont="1" applyBorder="1" applyAlignment="1">
      <alignment wrapText="1"/>
    </xf>
    <xf numFmtId="4" fontId="4" fillId="0" borderId="9" xfId="0" applyNumberFormat="1" applyFont="1" applyBorder="1" applyAlignment="1">
      <alignment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wrapText="1"/>
    </xf>
    <xf numFmtId="4" fontId="3" fillId="0" borderId="9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left" wrapText="1"/>
    </xf>
    <xf numFmtId="49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right"/>
    </xf>
    <xf numFmtId="0" fontId="4" fillId="0" borderId="7" xfId="0" applyFont="1" applyBorder="1" applyAlignment="1">
      <alignment horizontal="left" wrapText="1"/>
    </xf>
    <xf numFmtId="49" fontId="0" fillId="0" borderId="0" xfId="0" applyNumberFormat="1" applyAlignment="1">
      <alignment horizontal="left"/>
    </xf>
    <xf numFmtId="49" fontId="2" fillId="0" borderId="9" xfId="0" applyNumberFormat="1" applyFont="1" applyBorder="1" applyAlignment="1">
      <alignment horizontal="left" wrapText="1"/>
    </xf>
    <xf numFmtId="0" fontId="2" fillId="3" borderId="9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right" vertical="center" wrapText="1"/>
    </xf>
    <xf numFmtId="4" fontId="0" fillId="0" borderId="2" xfId="0" applyNumberFormat="1" applyFill="1" applyBorder="1"/>
  </cellXfs>
  <cellStyles count="2">
    <cellStyle name="Normalno" xfId="0" builtinId="0"/>
    <cellStyle name="Zarez" xfId="1" builtinId="3"/>
  </cellStyles>
  <dxfs count="14">
    <dxf>
      <font>
        <color theme="8" tint="-0.24994659260841701"/>
      </font>
    </dxf>
    <dxf>
      <font>
        <color theme="8" tint="-0.24994659260841701"/>
      </font>
      <fill>
        <patternFill patternType="none">
          <bgColor auto="1"/>
        </patternFill>
      </fill>
    </dxf>
    <dxf>
      <font>
        <color theme="8" tint="-0.24994659260841701"/>
      </font>
      <fill>
        <patternFill patternType="none">
          <bgColor auto="1"/>
        </patternFill>
      </fill>
    </dxf>
    <dxf>
      <font>
        <color theme="8" tint="-0.24994659260841701"/>
      </font>
      <fill>
        <patternFill patternType="none">
          <bgColor auto="1"/>
        </patternFill>
      </fill>
    </dxf>
    <dxf>
      <font>
        <color theme="8" tint="-0.24994659260841701"/>
      </font>
      <fill>
        <patternFill patternType="none">
          <bgColor auto="1"/>
        </patternFill>
      </fill>
    </dxf>
    <dxf>
      <font>
        <color theme="8" tint="-0.24994659260841701"/>
      </font>
      <fill>
        <patternFill patternType="none">
          <bgColor auto="1"/>
        </patternFill>
      </fill>
    </dxf>
    <dxf>
      <font>
        <color theme="8" tint="-0.2499465926084170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2508184</xdr:colOff>
      <xdr:row>5</xdr:row>
      <xdr:rowOff>81803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98D7DD9-0F58-46A0-B111-A5445B9BF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3051109" cy="10343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74E4-DDE5-4FCB-A86C-BEC913215416}">
  <dimension ref="A1:M518"/>
  <sheetViews>
    <sheetView tabSelected="1" view="pageBreakPreview" zoomScale="60" zoomScaleNormal="85" workbookViewId="0">
      <pane ySplit="10" topLeftCell="A374" activePane="bottomLeft" state="frozen"/>
      <selection pane="bottomLeft" activeCell="N504" sqref="N504"/>
    </sheetView>
  </sheetViews>
  <sheetFormatPr defaultRowHeight="15" outlineLevelCol="1" x14ac:dyDescent="0.25"/>
  <cols>
    <col min="1" max="1" width="8.5703125" style="9" customWidth="1"/>
    <col min="2" max="2" width="59.28515625" style="10" customWidth="1"/>
    <col min="3" max="3" width="18" style="11" customWidth="1" outlineLevel="1"/>
    <col min="4" max="4" width="21.42578125" style="10" customWidth="1" outlineLevel="1"/>
    <col min="5" max="5" width="14.140625" style="12" customWidth="1"/>
    <col min="6" max="6" width="9.7109375" style="10" customWidth="1"/>
    <col min="7" max="7" width="52.7109375" style="10" customWidth="1"/>
  </cols>
  <sheetData>
    <row r="1" spans="1:7" x14ac:dyDescent="0.25">
      <c r="A1" s="1"/>
      <c r="B1" s="2"/>
      <c r="C1" s="3"/>
      <c r="D1" s="1"/>
      <c r="E1" s="4"/>
      <c r="F1" s="5"/>
      <c r="G1" s="2" t="s">
        <v>0</v>
      </c>
    </row>
    <row r="2" spans="1:7" x14ac:dyDescent="0.25">
      <c r="A2" s="1"/>
      <c r="B2" s="2"/>
      <c r="C2" s="3"/>
      <c r="D2" s="1"/>
      <c r="E2" s="4"/>
      <c r="F2" s="5"/>
      <c r="G2" s="2" t="s">
        <v>1</v>
      </c>
    </row>
    <row r="3" spans="1:7" x14ac:dyDescent="0.25">
      <c r="A3" s="1"/>
      <c r="B3" s="2"/>
      <c r="C3" s="3"/>
      <c r="D3" s="1"/>
      <c r="E3" s="4"/>
      <c r="F3" s="5"/>
      <c r="G3" s="2" t="s">
        <v>2</v>
      </c>
    </row>
    <row r="4" spans="1:7" x14ac:dyDescent="0.25">
      <c r="A4" s="1"/>
      <c r="B4" s="2"/>
      <c r="C4" s="3"/>
      <c r="D4" s="1"/>
      <c r="E4" s="4"/>
      <c r="F4" s="5"/>
      <c r="G4" s="2"/>
    </row>
    <row r="5" spans="1:7" x14ac:dyDescent="0.25">
      <c r="A5" s="1"/>
      <c r="B5" s="2"/>
      <c r="C5" s="3"/>
      <c r="D5" s="1"/>
      <c r="E5" s="4"/>
      <c r="F5" s="5"/>
      <c r="G5" s="2"/>
    </row>
    <row r="6" spans="1:7" x14ac:dyDescent="0.25">
      <c r="A6" s="1"/>
      <c r="B6" s="2"/>
      <c r="C6" s="3"/>
      <c r="D6" s="1"/>
      <c r="E6" s="4"/>
      <c r="F6" s="5"/>
      <c r="G6" s="2"/>
    </row>
    <row r="7" spans="1:7" ht="15" customHeight="1" x14ac:dyDescent="0.25">
      <c r="A7" s="7" t="s">
        <v>3</v>
      </c>
      <c r="B7" s="7"/>
      <c r="C7" s="7"/>
      <c r="D7" s="7"/>
      <c r="E7" s="7"/>
      <c r="F7" s="7"/>
      <c r="G7" s="7"/>
    </row>
    <row r="8" spans="1:7" x14ac:dyDescent="0.25">
      <c r="A8" s="1"/>
      <c r="B8" s="5"/>
      <c r="C8" s="3"/>
      <c r="D8" s="5"/>
      <c r="E8" s="8"/>
      <c r="F8" s="5"/>
      <c r="G8" s="5"/>
    </row>
    <row r="9" spans="1:7" x14ac:dyDescent="0.25">
      <c r="D9" s="9"/>
      <c r="F9" s="13"/>
    </row>
    <row r="10" spans="1:7" s="18" customFormat="1" x14ac:dyDescent="0.25">
      <c r="A10" s="14" t="s">
        <v>4</v>
      </c>
      <c r="B10" s="15" t="s">
        <v>5</v>
      </c>
      <c r="C10" s="16" t="s">
        <v>6</v>
      </c>
      <c r="D10" s="15" t="s">
        <v>7</v>
      </c>
      <c r="E10" s="17" t="s">
        <v>8</v>
      </c>
      <c r="F10" s="15" t="s">
        <v>9</v>
      </c>
      <c r="G10" s="15" t="s">
        <v>10</v>
      </c>
    </row>
    <row r="11" spans="1:7" s="22" customFormat="1" x14ac:dyDescent="0.25">
      <c r="A11" s="19" t="s">
        <v>11</v>
      </c>
      <c r="B11" s="33" t="s">
        <v>12</v>
      </c>
      <c r="C11" s="20" t="s">
        <v>13</v>
      </c>
      <c r="D11" s="20" t="s">
        <v>14</v>
      </c>
      <c r="E11" s="85">
        <v>37.6</v>
      </c>
      <c r="F11" s="20">
        <v>3241</v>
      </c>
      <c r="G11" s="20" t="s">
        <v>15</v>
      </c>
    </row>
    <row r="12" spans="1:7" s="22" customFormat="1" x14ac:dyDescent="0.25">
      <c r="A12" s="19" t="s">
        <v>16</v>
      </c>
      <c r="B12" s="33" t="s">
        <v>16</v>
      </c>
      <c r="C12" s="20" t="s">
        <v>16</v>
      </c>
      <c r="D12" s="20" t="s">
        <v>17</v>
      </c>
      <c r="E12" s="85">
        <v>37.6</v>
      </c>
      <c r="F12" s="20"/>
      <c r="G12" s="20" t="s">
        <v>16</v>
      </c>
    </row>
    <row r="13" spans="1:7" s="22" customFormat="1" x14ac:dyDescent="0.25">
      <c r="A13" s="19" t="s">
        <v>18</v>
      </c>
      <c r="B13" s="33" t="s">
        <v>19</v>
      </c>
      <c r="C13" s="20" t="s">
        <v>20</v>
      </c>
      <c r="D13" s="20" t="s">
        <v>21</v>
      </c>
      <c r="E13" s="85">
        <v>37.6</v>
      </c>
      <c r="F13" s="20">
        <v>3241</v>
      </c>
      <c r="G13" s="20" t="s">
        <v>15</v>
      </c>
    </row>
    <row r="14" spans="1:7" s="22" customFormat="1" x14ac:dyDescent="0.25">
      <c r="A14" s="19" t="s">
        <v>16</v>
      </c>
      <c r="B14" s="33" t="s">
        <v>16</v>
      </c>
      <c r="C14" s="20" t="s">
        <v>16</v>
      </c>
      <c r="D14" s="20" t="s">
        <v>17</v>
      </c>
      <c r="E14" s="85">
        <v>37.6</v>
      </c>
      <c r="F14" s="20"/>
      <c r="G14" s="20" t="s">
        <v>16</v>
      </c>
    </row>
    <row r="15" spans="1:7" s="22" customFormat="1" x14ac:dyDescent="0.25">
      <c r="A15" s="19" t="s">
        <v>22</v>
      </c>
      <c r="B15" s="33" t="s">
        <v>23</v>
      </c>
      <c r="C15" s="20" t="s">
        <v>24</v>
      </c>
      <c r="D15" s="20" t="s">
        <v>21</v>
      </c>
      <c r="E15" s="85">
        <v>3.1</v>
      </c>
      <c r="F15" s="20">
        <v>3221</v>
      </c>
      <c r="G15" s="20" t="s">
        <v>25</v>
      </c>
    </row>
    <row r="16" spans="1:7" s="22" customFormat="1" x14ac:dyDescent="0.25">
      <c r="A16" s="19" t="s">
        <v>22</v>
      </c>
      <c r="B16" s="33" t="s">
        <v>23</v>
      </c>
      <c r="C16" s="20" t="s">
        <v>24</v>
      </c>
      <c r="D16" s="20" t="s">
        <v>21</v>
      </c>
      <c r="E16" s="85">
        <v>817.46</v>
      </c>
      <c r="F16" s="20">
        <v>3231</v>
      </c>
      <c r="G16" s="20" t="s">
        <v>26</v>
      </c>
    </row>
    <row r="17" spans="1:7" s="22" customFormat="1" x14ac:dyDescent="0.25">
      <c r="A17" s="19" t="s">
        <v>16</v>
      </c>
      <c r="B17" s="33" t="s">
        <v>16</v>
      </c>
      <c r="C17" s="20" t="s">
        <v>16</v>
      </c>
      <c r="D17" s="20" t="s">
        <v>17</v>
      </c>
      <c r="E17" s="85">
        <v>820.56</v>
      </c>
      <c r="F17" s="20"/>
      <c r="G17" s="20" t="s">
        <v>16</v>
      </c>
    </row>
    <row r="18" spans="1:7" s="22" customFormat="1" x14ac:dyDescent="0.25">
      <c r="A18" s="19" t="s">
        <v>27</v>
      </c>
      <c r="B18" s="33" t="s">
        <v>28</v>
      </c>
      <c r="C18" s="23">
        <v>78755598868</v>
      </c>
      <c r="D18" s="20" t="s">
        <v>61</v>
      </c>
      <c r="E18" s="85">
        <v>51.88</v>
      </c>
      <c r="F18" s="20">
        <v>3234</v>
      </c>
      <c r="G18" s="20" t="s">
        <v>29</v>
      </c>
    </row>
    <row r="19" spans="1:7" s="22" customFormat="1" x14ac:dyDescent="0.25">
      <c r="A19" s="19" t="s">
        <v>16</v>
      </c>
      <c r="B19" s="33" t="s">
        <v>16</v>
      </c>
      <c r="C19" s="20" t="s">
        <v>16</v>
      </c>
      <c r="D19" s="20" t="s">
        <v>17</v>
      </c>
      <c r="E19" s="85">
        <v>51.88</v>
      </c>
      <c r="F19" s="20"/>
      <c r="G19" s="20" t="s">
        <v>16</v>
      </c>
    </row>
    <row r="20" spans="1:7" s="22" customFormat="1" x14ac:dyDescent="0.25">
      <c r="A20" s="19" t="s">
        <v>30</v>
      </c>
      <c r="B20" s="33" t="s">
        <v>31</v>
      </c>
      <c r="C20" s="20" t="s">
        <v>32</v>
      </c>
      <c r="D20" s="20" t="s">
        <v>33</v>
      </c>
      <c r="E20" s="85">
        <v>51.83</v>
      </c>
      <c r="F20" s="20">
        <v>3234</v>
      </c>
      <c r="G20" s="20" t="s">
        <v>29</v>
      </c>
    </row>
    <row r="21" spans="1:7" s="22" customFormat="1" x14ac:dyDescent="0.25">
      <c r="A21" s="19" t="s">
        <v>16</v>
      </c>
      <c r="B21" s="33" t="s">
        <v>16</v>
      </c>
      <c r="C21" s="20" t="s">
        <v>16</v>
      </c>
      <c r="D21" s="20" t="s">
        <v>17</v>
      </c>
      <c r="E21" s="85">
        <v>51.83</v>
      </c>
      <c r="F21" s="20"/>
      <c r="G21" s="20" t="s">
        <v>16</v>
      </c>
    </row>
    <row r="22" spans="1:7" s="22" customFormat="1" x14ac:dyDescent="0.25">
      <c r="A22" s="19" t="s">
        <v>34</v>
      </c>
      <c r="B22" s="33" t="s">
        <v>35</v>
      </c>
      <c r="C22" s="20" t="s">
        <v>36</v>
      </c>
      <c r="D22" s="20" t="s">
        <v>37</v>
      </c>
      <c r="E22" s="85">
        <v>612.5</v>
      </c>
      <c r="F22" s="20">
        <v>3224</v>
      </c>
      <c r="G22" s="20" t="s">
        <v>38</v>
      </c>
    </row>
    <row r="23" spans="1:7" s="22" customFormat="1" x14ac:dyDescent="0.25">
      <c r="A23" s="19" t="s">
        <v>16</v>
      </c>
      <c r="B23" s="33" t="s">
        <v>16</v>
      </c>
      <c r="C23" s="20" t="s">
        <v>16</v>
      </c>
      <c r="D23" s="20" t="s">
        <v>17</v>
      </c>
      <c r="E23" s="85">
        <v>612.5</v>
      </c>
      <c r="F23" s="20"/>
      <c r="G23" s="20" t="s">
        <v>16</v>
      </c>
    </row>
    <row r="24" spans="1:7" s="22" customFormat="1" x14ac:dyDescent="0.25">
      <c r="A24" s="19" t="s">
        <v>39</v>
      </c>
      <c r="B24" s="33" t="s">
        <v>40</v>
      </c>
      <c r="C24" s="20" t="s">
        <v>41</v>
      </c>
      <c r="D24" s="20" t="s">
        <v>21</v>
      </c>
      <c r="E24" s="85">
        <v>41.22</v>
      </c>
      <c r="F24" s="20">
        <v>3221</v>
      </c>
      <c r="G24" s="20" t="s">
        <v>25</v>
      </c>
    </row>
    <row r="25" spans="1:7" s="22" customFormat="1" x14ac:dyDescent="0.25">
      <c r="A25" s="19" t="s">
        <v>39</v>
      </c>
      <c r="B25" s="33" t="s">
        <v>40</v>
      </c>
      <c r="C25" s="20" t="s">
        <v>41</v>
      </c>
      <c r="D25" s="20" t="s">
        <v>21</v>
      </c>
      <c r="E25" s="85">
        <v>173.22</v>
      </c>
      <c r="F25" s="20">
        <v>3222</v>
      </c>
      <c r="G25" s="20" t="s">
        <v>42</v>
      </c>
    </row>
    <row r="26" spans="1:7" s="22" customFormat="1" x14ac:dyDescent="0.25">
      <c r="A26" s="19" t="s">
        <v>39</v>
      </c>
      <c r="B26" s="33" t="s">
        <v>40</v>
      </c>
      <c r="C26" s="20" t="s">
        <v>41</v>
      </c>
      <c r="D26" s="20" t="s">
        <v>21</v>
      </c>
      <c r="E26" s="85">
        <v>124.2</v>
      </c>
      <c r="F26" s="20">
        <v>3225</v>
      </c>
      <c r="G26" s="20" t="s">
        <v>43</v>
      </c>
    </row>
    <row r="27" spans="1:7" s="22" customFormat="1" x14ac:dyDescent="0.25">
      <c r="A27" s="19" t="s">
        <v>16</v>
      </c>
      <c r="B27" s="33" t="s">
        <v>16</v>
      </c>
      <c r="C27" s="20" t="s">
        <v>16</v>
      </c>
      <c r="D27" s="20" t="s">
        <v>17</v>
      </c>
      <c r="E27" s="85">
        <v>338.64</v>
      </c>
      <c r="F27" s="20"/>
      <c r="G27" s="20" t="s">
        <v>16</v>
      </c>
    </row>
    <row r="28" spans="1:7" s="22" customFormat="1" x14ac:dyDescent="0.25">
      <c r="A28" s="19" t="s">
        <v>44</v>
      </c>
      <c r="B28" s="33" t="s">
        <v>45</v>
      </c>
      <c r="C28" s="20" t="s">
        <v>46</v>
      </c>
      <c r="D28" s="20" t="s">
        <v>21</v>
      </c>
      <c r="E28" s="85">
        <v>360</v>
      </c>
      <c r="F28" s="20">
        <v>3232</v>
      </c>
      <c r="G28" s="20" t="s">
        <v>47</v>
      </c>
    </row>
    <row r="29" spans="1:7" s="22" customFormat="1" x14ac:dyDescent="0.25">
      <c r="A29" s="19" t="s">
        <v>16</v>
      </c>
      <c r="B29" s="33" t="s">
        <v>16</v>
      </c>
      <c r="C29" s="20" t="s">
        <v>16</v>
      </c>
      <c r="D29" s="20" t="s">
        <v>17</v>
      </c>
      <c r="E29" s="85">
        <v>360</v>
      </c>
      <c r="F29" s="20"/>
      <c r="G29" s="20" t="s">
        <v>16</v>
      </c>
    </row>
    <row r="30" spans="1:7" s="22" customFormat="1" x14ac:dyDescent="0.25">
      <c r="A30" s="19" t="s">
        <v>48</v>
      </c>
      <c r="B30" s="33" t="s">
        <v>49</v>
      </c>
      <c r="C30" s="20" t="s">
        <v>50</v>
      </c>
      <c r="D30" s="20" t="s">
        <v>51</v>
      </c>
      <c r="E30" s="85">
        <v>449.34</v>
      </c>
      <c r="F30" s="20">
        <v>3237</v>
      </c>
      <c r="G30" s="20" t="s">
        <v>52</v>
      </c>
    </row>
    <row r="31" spans="1:7" s="22" customFormat="1" x14ac:dyDescent="0.25">
      <c r="A31" s="19" t="s">
        <v>16</v>
      </c>
      <c r="B31" s="33" t="s">
        <v>16</v>
      </c>
      <c r="C31" s="20" t="s">
        <v>16</v>
      </c>
      <c r="D31" s="20" t="s">
        <v>17</v>
      </c>
      <c r="E31" s="85">
        <v>449.34</v>
      </c>
      <c r="F31" s="20"/>
      <c r="G31" s="20" t="s">
        <v>16</v>
      </c>
    </row>
    <row r="32" spans="1:7" s="22" customFormat="1" x14ac:dyDescent="0.25">
      <c r="A32" s="19" t="s">
        <v>53</v>
      </c>
      <c r="B32" s="33" t="s">
        <v>54</v>
      </c>
      <c r="C32" s="20" t="s">
        <v>55</v>
      </c>
      <c r="D32" s="20" t="s">
        <v>21</v>
      </c>
      <c r="E32" s="85">
        <v>4202.07</v>
      </c>
      <c r="F32" s="20">
        <v>3238</v>
      </c>
      <c r="G32" s="20" t="s">
        <v>56</v>
      </c>
    </row>
    <row r="33" spans="1:7" s="22" customFormat="1" x14ac:dyDescent="0.25">
      <c r="A33" s="19" t="s">
        <v>53</v>
      </c>
      <c r="B33" s="33" t="s">
        <v>54</v>
      </c>
      <c r="C33" s="20" t="s">
        <v>55</v>
      </c>
      <c r="D33" s="20" t="s">
        <v>21</v>
      </c>
      <c r="E33" s="85">
        <v>2012.5</v>
      </c>
      <c r="F33" s="20">
        <v>4221</v>
      </c>
      <c r="G33" s="20" t="s">
        <v>57</v>
      </c>
    </row>
    <row r="34" spans="1:7" s="22" customFormat="1" x14ac:dyDescent="0.25">
      <c r="A34" s="19" t="s">
        <v>16</v>
      </c>
      <c r="B34" s="33" t="s">
        <v>16</v>
      </c>
      <c r="C34" s="20" t="s">
        <v>16</v>
      </c>
      <c r="D34" s="20" t="s">
        <v>17</v>
      </c>
      <c r="E34" s="85">
        <v>6214.57</v>
      </c>
      <c r="F34" s="20"/>
      <c r="G34" s="20" t="s">
        <v>16</v>
      </c>
    </row>
    <row r="35" spans="1:7" s="22" customFormat="1" x14ac:dyDescent="0.25">
      <c r="A35" s="19" t="s">
        <v>58</v>
      </c>
      <c r="B35" s="33" t="s">
        <v>59</v>
      </c>
      <c r="C35" s="20" t="s">
        <v>60</v>
      </c>
      <c r="D35" s="20" t="s">
        <v>61</v>
      </c>
      <c r="E35" s="85">
        <v>3866.64</v>
      </c>
      <c r="F35" s="20">
        <v>3237</v>
      </c>
      <c r="G35" s="20" t="s">
        <v>52</v>
      </c>
    </row>
    <row r="36" spans="1:7" s="22" customFormat="1" x14ac:dyDescent="0.25">
      <c r="A36" s="19" t="s">
        <v>16</v>
      </c>
      <c r="B36" s="33" t="s">
        <v>16</v>
      </c>
      <c r="C36" s="20" t="s">
        <v>16</v>
      </c>
      <c r="D36" s="20" t="s">
        <v>17</v>
      </c>
      <c r="E36" s="85">
        <v>3866.64</v>
      </c>
      <c r="F36" s="20"/>
      <c r="G36" s="20" t="s">
        <v>16</v>
      </c>
    </row>
    <row r="37" spans="1:7" s="22" customFormat="1" x14ac:dyDescent="0.25">
      <c r="A37" s="19" t="s">
        <v>62</v>
      </c>
      <c r="B37" s="33" t="s">
        <v>63</v>
      </c>
      <c r="C37" s="20" t="s">
        <v>64</v>
      </c>
      <c r="D37" s="20" t="s">
        <v>21</v>
      </c>
      <c r="E37" s="85">
        <v>6755</v>
      </c>
      <c r="F37" s="20">
        <v>3239</v>
      </c>
      <c r="G37" s="20" t="s">
        <v>65</v>
      </c>
    </row>
    <row r="38" spans="1:7" s="22" customFormat="1" x14ac:dyDescent="0.25">
      <c r="A38" s="19" t="s">
        <v>16</v>
      </c>
      <c r="B38" s="33" t="s">
        <v>16</v>
      </c>
      <c r="C38" s="20" t="s">
        <v>16</v>
      </c>
      <c r="D38" s="20" t="s">
        <v>17</v>
      </c>
      <c r="E38" s="85">
        <v>6755</v>
      </c>
      <c r="F38" s="20"/>
      <c r="G38" s="20" t="s">
        <v>16</v>
      </c>
    </row>
    <row r="39" spans="1:7" s="22" customFormat="1" x14ac:dyDescent="0.25">
      <c r="A39" s="19" t="s">
        <v>66</v>
      </c>
      <c r="B39" s="33" t="s">
        <v>67</v>
      </c>
      <c r="C39" s="20" t="s">
        <v>68</v>
      </c>
      <c r="D39" s="20" t="s">
        <v>21</v>
      </c>
      <c r="E39" s="85">
        <v>250</v>
      </c>
      <c r="F39" s="20">
        <v>3221</v>
      </c>
      <c r="G39" s="20" t="s">
        <v>25</v>
      </c>
    </row>
    <row r="40" spans="1:7" s="22" customFormat="1" x14ac:dyDescent="0.25">
      <c r="A40" s="19" t="s">
        <v>16</v>
      </c>
      <c r="B40" s="33" t="s">
        <v>16</v>
      </c>
      <c r="C40" s="20" t="s">
        <v>16</v>
      </c>
      <c r="D40" s="20" t="s">
        <v>17</v>
      </c>
      <c r="E40" s="85">
        <v>250</v>
      </c>
      <c r="F40" s="20"/>
      <c r="G40" s="20" t="s">
        <v>16</v>
      </c>
    </row>
    <row r="41" spans="1:7" s="22" customFormat="1" x14ac:dyDescent="0.25">
      <c r="A41" s="19" t="s">
        <v>69</v>
      </c>
      <c r="B41" s="33" t="s">
        <v>70</v>
      </c>
      <c r="C41" s="20" t="s">
        <v>71</v>
      </c>
      <c r="D41" s="20" t="s">
        <v>21</v>
      </c>
      <c r="E41" s="85">
        <v>695</v>
      </c>
      <c r="F41" s="20">
        <v>3239</v>
      </c>
      <c r="G41" s="20" t="s">
        <v>65</v>
      </c>
    </row>
    <row r="42" spans="1:7" s="22" customFormat="1" x14ac:dyDescent="0.25">
      <c r="A42" s="19" t="s">
        <v>16</v>
      </c>
      <c r="B42" s="33" t="s">
        <v>16</v>
      </c>
      <c r="C42" s="20" t="s">
        <v>16</v>
      </c>
      <c r="D42" s="20" t="s">
        <v>17</v>
      </c>
      <c r="E42" s="85">
        <v>695</v>
      </c>
      <c r="F42" s="20"/>
      <c r="G42" s="20" t="s">
        <v>16</v>
      </c>
    </row>
    <row r="43" spans="1:7" s="22" customFormat="1" x14ac:dyDescent="0.25">
      <c r="A43" s="19" t="s">
        <v>72</v>
      </c>
      <c r="B43" s="33" t="s">
        <v>73</v>
      </c>
      <c r="C43" s="20" t="s">
        <v>74</v>
      </c>
      <c r="D43" s="20" t="s">
        <v>21</v>
      </c>
      <c r="E43" s="85">
        <v>1.06</v>
      </c>
      <c r="F43" s="20">
        <v>3222</v>
      </c>
      <c r="G43" s="20" t="s">
        <v>42</v>
      </c>
    </row>
    <row r="44" spans="1:7" s="22" customFormat="1" x14ac:dyDescent="0.25">
      <c r="A44" s="19" t="s">
        <v>72</v>
      </c>
      <c r="B44" s="33" t="s">
        <v>73</v>
      </c>
      <c r="C44" s="20" t="s">
        <v>74</v>
      </c>
      <c r="D44" s="20" t="s">
        <v>21</v>
      </c>
      <c r="E44" s="85">
        <v>10114.379999999999</v>
      </c>
      <c r="F44" s="20">
        <v>3223</v>
      </c>
      <c r="G44" s="20" t="s">
        <v>75</v>
      </c>
    </row>
    <row r="45" spans="1:7" s="22" customFormat="1" x14ac:dyDescent="0.25">
      <c r="A45" s="19" t="s">
        <v>72</v>
      </c>
      <c r="B45" s="33" t="s">
        <v>73</v>
      </c>
      <c r="C45" s="20" t="s">
        <v>74</v>
      </c>
      <c r="D45" s="20" t="s">
        <v>21</v>
      </c>
      <c r="E45" s="85">
        <v>296.67</v>
      </c>
      <c r="F45" s="20">
        <v>3224</v>
      </c>
      <c r="G45" s="20" t="s">
        <v>38</v>
      </c>
    </row>
    <row r="46" spans="1:7" s="22" customFormat="1" x14ac:dyDescent="0.25">
      <c r="A46" s="19" t="s">
        <v>16</v>
      </c>
      <c r="B46" s="33" t="s">
        <v>16</v>
      </c>
      <c r="C46" s="20" t="s">
        <v>16</v>
      </c>
      <c r="D46" s="20" t="s">
        <v>17</v>
      </c>
      <c r="E46" s="85">
        <v>10412.11</v>
      </c>
      <c r="F46" s="20"/>
      <c r="G46" s="20" t="s">
        <v>16</v>
      </c>
    </row>
    <row r="47" spans="1:7" s="22" customFormat="1" x14ac:dyDescent="0.25">
      <c r="A47" s="19" t="s">
        <v>76</v>
      </c>
      <c r="B47" s="33" t="s">
        <v>77</v>
      </c>
      <c r="C47" s="20" t="s">
        <v>78</v>
      </c>
      <c r="D47" s="20" t="s">
        <v>21</v>
      </c>
      <c r="E47" s="85">
        <v>92.41</v>
      </c>
      <c r="F47" s="20">
        <v>3223</v>
      </c>
      <c r="G47" s="20" t="s">
        <v>75</v>
      </c>
    </row>
    <row r="48" spans="1:7" s="22" customFormat="1" x14ac:dyDescent="0.25">
      <c r="A48" s="19" t="s">
        <v>16</v>
      </c>
      <c r="B48" s="33" t="s">
        <v>16</v>
      </c>
      <c r="C48" s="20" t="s">
        <v>16</v>
      </c>
      <c r="D48" s="20" t="s">
        <v>17</v>
      </c>
      <c r="E48" s="85">
        <v>92.41</v>
      </c>
      <c r="F48" s="20"/>
      <c r="G48" s="20" t="s">
        <v>16</v>
      </c>
    </row>
    <row r="49" spans="1:7" s="22" customFormat="1" x14ac:dyDescent="0.25">
      <c r="A49" s="19" t="s">
        <v>79</v>
      </c>
      <c r="B49" s="33" t="s">
        <v>80</v>
      </c>
      <c r="C49" s="20" t="s">
        <v>81</v>
      </c>
      <c r="D49" s="20" t="s">
        <v>82</v>
      </c>
      <c r="E49" s="85">
        <v>571.54999999999995</v>
      </c>
      <c r="F49" s="20">
        <v>3211</v>
      </c>
      <c r="G49" s="20" t="s">
        <v>83</v>
      </c>
    </row>
    <row r="50" spans="1:7" s="22" customFormat="1" x14ac:dyDescent="0.25">
      <c r="A50" s="19" t="s">
        <v>16</v>
      </c>
      <c r="B50" s="33" t="s">
        <v>16</v>
      </c>
      <c r="C50" s="20" t="s">
        <v>16</v>
      </c>
      <c r="D50" s="20" t="s">
        <v>17</v>
      </c>
      <c r="E50" s="85">
        <v>571.54999999999995</v>
      </c>
      <c r="F50" s="20"/>
      <c r="G50" s="20" t="s">
        <v>16</v>
      </c>
    </row>
    <row r="51" spans="1:7" s="22" customFormat="1" x14ac:dyDescent="0.25">
      <c r="A51" s="19" t="s">
        <v>84</v>
      </c>
      <c r="B51" s="33" t="s">
        <v>85</v>
      </c>
      <c r="C51" s="20" t="s">
        <v>86</v>
      </c>
      <c r="D51" s="20" t="s">
        <v>87</v>
      </c>
      <c r="E51" s="85">
        <v>2040</v>
      </c>
      <c r="F51" s="20">
        <v>3211</v>
      </c>
      <c r="G51" s="20" t="s">
        <v>83</v>
      </c>
    </row>
    <row r="52" spans="1:7" s="22" customFormat="1" x14ac:dyDescent="0.25">
      <c r="A52" s="19" t="s">
        <v>16</v>
      </c>
      <c r="B52" s="33" t="s">
        <v>16</v>
      </c>
      <c r="C52" s="20" t="s">
        <v>16</v>
      </c>
      <c r="D52" s="20" t="s">
        <v>17</v>
      </c>
      <c r="E52" s="85">
        <v>2040</v>
      </c>
      <c r="F52" s="20"/>
      <c r="G52" s="20" t="s">
        <v>16</v>
      </c>
    </row>
    <row r="53" spans="1:7" s="22" customFormat="1" x14ac:dyDescent="0.25">
      <c r="A53" s="19" t="s">
        <v>88</v>
      </c>
      <c r="B53" s="33" t="s">
        <v>89</v>
      </c>
      <c r="C53" s="20" t="s">
        <v>90</v>
      </c>
      <c r="D53" s="20" t="s">
        <v>21</v>
      </c>
      <c r="E53" s="85">
        <v>250</v>
      </c>
      <c r="F53" s="20">
        <v>3232</v>
      </c>
      <c r="G53" s="20" t="s">
        <v>47</v>
      </c>
    </row>
    <row r="54" spans="1:7" s="22" customFormat="1" x14ac:dyDescent="0.25">
      <c r="A54" s="19" t="s">
        <v>16</v>
      </c>
      <c r="B54" s="33" t="s">
        <v>16</v>
      </c>
      <c r="C54" s="20" t="s">
        <v>16</v>
      </c>
      <c r="D54" s="20" t="s">
        <v>17</v>
      </c>
      <c r="E54" s="85">
        <v>250</v>
      </c>
      <c r="F54" s="20"/>
      <c r="G54" s="20" t="s">
        <v>16</v>
      </c>
    </row>
    <row r="55" spans="1:7" s="22" customFormat="1" x14ac:dyDescent="0.25">
      <c r="A55" s="19">
        <v>1745</v>
      </c>
      <c r="B55" s="33" t="s">
        <v>91</v>
      </c>
      <c r="C55" s="23">
        <v>33567202025</v>
      </c>
      <c r="D55" s="20" t="s">
        <v>21</v>
      </c>
      <c r="E55" s="85">
        <v>704.05</v>
      </c>
      <c r="F55" s="20">
        <v>3222</v>
      </c>
      <c r="G55" s="20" t="s">
        <v>42</v>
      </c>
    </row>
    <row r="56" spans="1:7" s="22" customFormat="1" x14ac:dyDescent="0.25">
      <c r="A56" s="19"/>
      <c r="B56" s="33"/>
      <c r="C56" s="20"/>
      <c r="D56" s="20" t="s">
        <v>17</v>
      </c>
      <c r="E56" s="85">
        <f>E55</f>
        <v>704.05</v>
      </c>
      <c r="F56" s="20"/>
      <c r="G56" s="20"/>
    </row>
    <row r="57" spans="1:7" s="22" customFormat="1" x14ac:dyDescent="0.25">
      <c r="A57" s="19" t="s">
        <v>92</v>
      </c>
      <c r="B57" s="33" t="s">
        <v>93</v>
      </c>
      <c r="C57" s="20" t="s">
        <v>94</v>
      </c>
      <c r="D57" s="20" t="s">
        <v>95</v>
      </c>
      <c r="E57" s="85">
        <v>73.12</v>
      </c>
      <c r="F57" s="20">
        <v>3234</v>
      </c>
      <c r="G57" s="20" t="s">
        <v>29</v>
      </c>
    </row>
    <row r="58" spans="1:7" s="22" customFormat="1" x14ac:dyDescent="0.25">
      <c r="A58" s="19" t="s">
        <v>16</v>
      </c>
      <c r="B58" s="33" t="s">
        <v>16</v>
      </c>
      <c r="C58" s="20" t="s">
        <v>16</v>
      </c>
      <c r="D58" s="20" t="s">
        <v>17</v>
      </c>
      <c r="E58" s="85">
        <v>73.12</v>
      </c>
      <c r="F58" s="20"/>
      <c r="G58" s="20" t="s">
        <v>16</v>
      </c>
    </row>
    <row r="59" spans="1:7" s="22" customFormat="1" x14ac:dyDescent="0.25">
      <c r="A59" s="19" t="s">
        <v>96</v>
      </c>
      <c r="B59" s="33" t="s">
        <v>97</v>
      </c>
      <c r="C59" s="23">
        <v>9933651854</v>
      </c>
      <c r="D59" s="20" t="s">
        <v>87</v>
      </c>
      <c r="E59" s="85">
        <v>33.44</v>
      </c>
      <c r="F59" s="20">
        <v>3234</v>
      </c>
      <c r="G59" s="20" t="s">
        <v>29</v>
      </c>
    </row>
    <row r="60" spans="1:7" s="22" customFormat="1" x14ac:dyDescent="0.25">
      <c r="A60" s="19" t="s">
        <v>16</v>
      </c>
      <c r="B60" s="33" t="s">
        <v>16</v>
      </c>
      <c r="C60" s="20" t="s">
        <v>16</v>
      </c>
      <c r="D60" s="20" t="s">
        <v>17</v>
      </c>
      <c r="E60" s="85">
        <v>33.44</v>
      </c>
      <c r="F60" s="20"/>
      <c r="G60" s="20" t="s">
        <v>16</v>
      </c>
    </row>
    <row r="61" spans="1:7" s="22" customFormat="1" x14ac:dyDescent="0.25">
      <c r="A61" s="19" t="s">
        <v>98</v>
      </c>
      <c r="B61" s="33" t="s">
        <v>31</v>
      </c>
      <c r="C61" s="20" t="s">
        <v>99</v>
      </c>
      <c r="D61" s="20" t="s">
        <v>100</v>
      </c>
      <c r="E61" s="85">
        <v>96.23</v>
      </c>
      <c r="F61" s="20">
        <v>3234</v>
      </c>
      <c r="G61" s="20" t="s">
        <v>29</v>
      </c>
    </row>
    <row r="62" spans="1:7" s="22" customFormat="1" x14ac:dyDescent="0.25">
      <c r="A62" s="19" t="s">
        <v>16</v>
      </c>
      <c r="B62" s="33" t="s">
        <v>16</v>
      </c>
      <c r="C62" s="20" t="s">
        <v>16</v>
      </c>
      <c r="D62" s="20" t="s">
        <v>17</v>
      </c>
      <c r="E62" s="85">
        <v>96.23</v>
      </c>
      <c r="F62" s="20"/>
      <c r="G62" s="20" t="s">
        <v>16</v>
      </c>
    </row>
    <row r="63" spans="1:7" s="22" customFormat="1" x14ac:dyDescent="0.25">
      <c r="A63" s="19" t="s">
        <v>101</v>
      </c>
      <c r="B63" s="33" t="s">
        <v>102</v>
      </c>
      <c r="C63" s="20" t="s">
        <v>103</v>
      </c>
      <c r="D63" s="20" t="s">
        <v>104</v>
      </c>
      <c r="E63" s="85">
        <v>46.78</v>
      </c>
      <c r="F63" s="20">
        <v>3234</v>
      </c>
      <c r="G63" s="20" t="s">
        <v>29</v>
      </c>
    </row>
    <row r="64" spans="1:7" s="22" customFormat="1" x14ac:dyDescent="0.25">
      <c r="A64" s="19" t="s">
        <v>16</v>
      </c>
      <c r="B64" s="33" t="s">
        <v>16</v>
      </c>
      <c r="C64" s="20" t="s">
        <v>16</v>
      </c>
      <c r="D64" s="20" t="s">
        <v>17</v>
      </c>
      <c r="E64" s="85">
        <v>46.78</v>
      </c>
      <c r="F64" s="20"/>
      <c r="G64" s="20" t="s">
        <v>16</v>
      </c>
    </row>
    <row r="65" spans="1:7" s="22" customFormat="1" x14ac:dyDescent="0.25">
      <c r="A65" s="19" t="s">
        <v>105</v>
      </c>
      <c r="B65" s="33" t="s">
        <v>106</v>
      </c>
      <c r="C65" s="20" t="s">
        <v>107</v>
      </c>
      <c r="D65" s="20" t="s">
        <v>21</v>
      </c>
      <c r="E65" s="85">
        <v>70</v>
      </c>
      <c r="F65" s="20">
        <v>4241</v>
      </c>
      <c r="G65" s="20" t="s">
        <v>108</v>
      </c>
    </row>
    <row r="66" spans="1:7" s="22" customFormat="1" x14ac:dyDescent="0.25">
      <c r="A66" s="19" t="s">
        <v>16</v>
      </c>
      <c r="B66" s="33" t="s">
        <v>16</v>
      </c>
      <c r="C66" s="20" t="s">
        <v>16</v>
      </c>
      <c r="D66" s="20" t="s">
        <v>17</v>
      </c>
      <c r="E66" s="85">
        <v>70</v>
      </c>
      <c r="F66" s="20"/>
      <c r="G66" s="20" t="s">
        <v>16</v>
      </c>
    </row>
    <row r="67" spans="1:7" s="22" customFormat="1" x14ac:dyDescent="0.25">
      <c r="A67" s="19" t="s">
        <v>109</v>
      </c>
      <c r="B67" s="33" t="s">
        <v>110</v>
      </c>
      <c r="C67" s="20" t="s">
        <v>111</v>
      </c>
      <c r="D67" s="20" t="s">
        <v>87</v>
      </c>
      <c r="E67" s="85">
        <v>17.37</v>
      </c>
      <c r="F67" s="20">
        <v>3234</v>
      </c>
      <c r="G67" s="20" t="s">
        <v>29</v>
      </c>
    </row>
    <row r="68" spans="1:7" s="22" customFormat="1" x14ac:dyDescent="0.25">
      <c r="A68" s="19" t="s">
        <v>16</v>
      </c>
      <c r="B68" s="33" t="s">
        <v>16</v>
      </c>
      <c r="C68" s="20" t="s">
        <v>16</v>
      </c>
      <c r="D68" s="20" t="s">
        <v>17</v>
      </c>
      <c r="E68" s="85">
        <v>17.37</v>
      </c>
      <c r="F68" s="20"/>
      <c r="G68" s="20" t="s">
        <v>16</v>
      </c>
    </row>
    <row r="69" spans="1:7" s="22" customFormat="1" x14ac:dyDescent="0.25">
      <c r="A69" s="19" t="s">
        <v>112</v>
      </c>
      <c r="B69" s="33" t="s">
        <v>113</v>
      </c>
      <c r="C69" s="20" t="s">
        <v>114</v>
      </c>
      <c r="D69" s="20" t="s">
        <v>21</v>
      </c>
      <c r="E69" s="85">
        <v>338.55</v>
      </c>
      <c r="F69" s="20">
        <v>3232</v>
      </c>
      <c r="G69" s="20" t="s">
        <v>47</v>
      </c>
    </row>
    <row r="70" spans="1:7" s="22" customFormat="1" x14ac:dyDescent="0.25">
      <c r="A70" s="19" t="s">
        <v>16</v>
      </c>
      <c r="B70" s="33" t="s">
        <v>16</v>
      </c>
      <c r="C70" s="20" t="s">
        <v>16</v>
      </c>
      <c r="D70" s="20" t="s">
        <v>17</v>
      </c>
      <c r="E70" s="85">
        <v>338.55</v>
      </c>
      <c r="F70" s="20"/>
      <c r="G70" s="20" t="s">
        <v>16</v>
      </c>
    </row>
    <row r="71" spans="1:7" s="22" customFormat="1" ht="30" x14ac:dyDescent="0.25">
      <c r="A71" s="19" t="s">
        <v>115</v>
      </c>
      <c r="B71" s="33" t="s">
        <v>116</v>
      </c>
      <c r="C71" s="23">
        <v>61817894937</v>
      </c>
      <c r="D71" s="20" t="s">
        <v>21</v>
      </c>
      <c r="E71" s="85">
        <v>1545.44</v>
      </c>
      <c r="F71" s="20">
        <v>3234</v>
      </c>
      <c r="G71" s="20" t="s">
        <v>29</v>
      </c>
    </row>
    <row r="72" spans="1:7" s="22" customFormat="1" x14ac:dyDescent="0.25">
      <c r="A72" s="19" t="s">
        <v>16</v>
      </c>
      <c r="B72" s="33" t="s">
        <v>16</v>
      </c>
      <c r="C72" s="20" t="s">
        <v>16</v>
      </c>
      <c r="D72" s="20" t="s">
        <v>17</v>
      </c>
      <c r="E72" s="85">
        <v>1545.44</v>
      </c>
      <c r="F72" s="20"/>
      <c r="G72" s="20" t="s">
        <v>16</v>
      </c>
    </row>
    <row r="73" spans="1:7" s="22" customFormat="1" x14ac:dyDescent="0.25">
      <c r="A73" s="19" t="s">
        <v>117</v>
      </c>
      <c r="B73" s="33" t="s">
        <v>118</v>
      </c>
      <c r="C73" s="20" t="s">
        <v>119</v>
      </c>
      <c r="D73" s="20" t="s">
        <v>120</v>
      </c>
      <c r="E73" s="85">
        <v>214</v>
      </c>
      <c r="F73" s="20">
        <v>3211</v>
      </c>
      <c r="G73" s="20" t="s">
        <v>83</v>
      </c>
    </row>
    <row r="74" spans="1:7" s="22" customFormat="1" x14ac:dyDescent="0.25">
      <c r="A74" s="19" t="s">
        <v>16</v>
      </c>
      <c r="B74" s="33" t="s">
        <v>16</v>
      </c>
      <c r="C74" s="20" t="s">
        <v>16</v>
      </c>
      <c r="D74" s="20" t="s">
        <v>17</v>
      </c>
      <c r="E74" s="85">
        <v>214</v>
      </c>
      <c r="F74" s="20"/>
      <c r="G74" s="20" t="s">
        <v>16</v>
      </c>
    </row>
    <row r="75" spans="1:7" s="22" customFormat="1" x14ac:dyDescent="0.25">
      <c r="A75" s="19" t="s">
        <v>121</v>
      </c>
      <c r="B75" s="33" t="s">
        <v>122</v>
      </c>
      <c r="C75" s="20" t="s">
        <v>123</v>
      </c>
      <c r="D75" s="20" t="s">
        <v>124</v>
      </c>
      <c r="E75" s="85">
        <v>26.2</v>
      </c>
      <c r="F75" s="20">
        <v>3234</v>
      </c>
      <c r="G75" s="20" t="s">
        <v>29</v>
      </c>
    </row>
    <row r="76" spans="1:7" s="22" customFormat="1" x14ac:dyDescent="0.25">
      <c r="A76" s="19" t="s">
        <v>16</v>
      </c>
      <c r="B76" s="33" t="s">
        <v>16</v>
      </c>
      <c r="C76" s="20" t="s">
        <v>16</v>
      </c>
      <c r="D76" s="20" t="s">
        <v>17</v>
      </c>
      <c r="E76" s="85">
        <v>26.2</v>
      </c>
      <c r="F76" s="20"/>
      <c r="G76" s="20" t="s">
        <v>16</v>
      </c>
    </row>
    <row r="77" spans="1:7" s="22" customFormat="1" x14ac:dyDescent="0.25">
      <c r="A77" s="19" t="s">
        <v>125</v>
      </c>
      <c r="B77" s="33" t="s">
        <v>126</v>
      </c>
      <c r="C77" s="20" t="s">
        <v>127</v>
      </c>
      <c r="D77" s="20" t="s">
        <v>33</v>
      </c>
      <c r="E77" s="85">
        <v>1161.33</v>
      </c>
      <c r="F77" s="20">
        <v>3234</v>
      </c>
      <c r="G77" s="20" t="s">
        <v>29</v>
      </c>
    </row>
    <row r="78" spans="1:7" s="22" customFormat="1" x14ac:dyDescent="0.25">
      <c r="A78" s="19" t="s">
        <v>16</v>
      </c>
      <c r="B78" s="33" t="s">
        <v>16</v>
      </c>
      <c r="C78" s="20" t="s">
        <v>16</v>
      </c>
      <c r="D78" s="20" t="s">
        <v>17</v>
      </c>
      <c r="E78" s="85">
        <v>1161.33</v>
      </c>
      <c r="F78" s="20"/>
      <c r="G78" s="20" t="s">
        <v>16</v>
      </c>
    </row>
    <row r="79" spans="1:7" s="22" customFormat="1" x14ac:dyDescent="0.25">
      <c r="A79" s="19" t="s">
        <v>128</v>
      </c>
      <c r="B79" s="33" t="s">
        <v>129</v>
      </c>
      <c r="C79" s="20" t="s">
        <v>130</v>
      </c>
      <c r="D79" s="20" t="s">
        <v>131</v>
      </c>
      <c r="E79" s="85">
        <v>19.98</v>
      </c>
      <c r="F79" s="20">
        <v>3221</v>
      </c>
      <c r="G79" s="20" t="s">
        <v>25</v>
      </c>
    </row>
    <row r="80" spans="1:7" s="22" customFormat="1" x14ac:dyDescent="0.25">
      <c r="A80" s="19" t="s">
        <v>128</v>
      </c>
      <c r="B80" s="33" t="s">
        <v>129</v>
      </c>
      <c r="C80" s="20" t="s">
        <v>130</v>
      </c>
      <c r="D80" s="20" t="s">
        <v>131</v>
      </c>
      <c r="E80" s="85">
        <v>139.99</v>
      </c>
      <c r="F80" s="20">
        <v>3222</v>
      </c>
      <c r="G80" s="20" t="s">
        <v>42</v>
      </c>
    </row>
    <row r="81" spans="1:7" s="22" customFormat="1" x14ac:dyDescent="0.25">
      <c r="A81" s="19" t="s">
        <v>16</v>
      </c>
      <c r="B81" s="33" t="s">
        <v>16</v>
      </c>
      <c r="C81" s="20" t="s">
        <v>16</v>
      </c>
      <c r="D81" s="20" t="s">
        <v>17</v>
      </c>
      <c r="E81" s="85">
        <v>159.97</v>
      </c>
      <c r="F81" s="20"/>
      <c r="G81" s="20" t="s">
        <v>16</v>
      </c>
    </row>
    <row r="82" spans="1:7" s="22" customFormat="1" x14ac:dyDescent="0.25">
      <c r="A82" s="19" t="s">
        <v>132</v>
      </c>
      <c r="B82" s="33" t="s">
        <v>133</v>
      </c>
      <c r="C82" s="20" t="s">
        <v>134</v>
      </c>
      <c r="D82" s="20" t="s">
        <v>21</v>
      </c>
      <c r="E82" s="85">
        <v>4470.3</v>
      </c>
      <c r="F82" s="20">
        <v>3227</v>
      </c>
      <c r="G82" s="20" t="s">
        <v>135</v>
      </c>
    </row>
    <row r="83" spans="1:7" s="22" customFormat="1" x14ac:dyDescent="0.25">
      <c r="A83" s="19" t="s">
        <v>16</v>
      </c>
      <c r="B83" s="33" t="s">
        <v>16</v>
      </c>
      <c r="C83" s="20" t="s">
        <v>16</v>
      </c>
      <c r="D83" s="20" t="s">
        <v>17</v>
      </c>
      <c r="E83" s="85">
        <v>4470.3</v>
      </c>
      <c r="F83" s="20"/>
      <c r="G83" s="20" t="s">
        <v>16</v>
      </c>
    </row>
    <row r="84" spans="1:7" s="22" customFormat="1" x14ac:dyDescent="0.25">
      <c r="A84" s="19" t="s">
        <v>136</v>
      </c>
      <c r="B84" s="33" t="s">
        <v>137</v>
      </c>
      <c r="C84" s="20" t="s">
        <v>138</v>
      </c>
      <c r="D84" s="20" t="s">
        <v>21</v>
      </c>
      <c r="E84" s="85">
        <v>499.14</v>
      </c>
      <c r="F84" s="20">
        <v>3295</v>
      </c>
      <c r="G84" s="20" t="s">
        <v>139</v>
      </c>
    </row>
    <row r="85" spans="1:7" s="22" customFormat="1" x14ac:dyDescent="0.25">
      <c r="A85" s="19" t="s">
        <v>16</v>
      </c>
      <c r="B85" s="33" t="s">
        <v>16</v>
      </c>
      <c r="C85" s="20" t="s">
        <v>16</v>
      </c>
      <c r="D85" s="20" t="s">
        <v>17</v>
      </c>
      <c r="E85" s="85">
        <v>499.14</v>
      </c>
      <c r="F85" s="20"/>
      <c r="G85" s="20" t="s">
        <v>16</v>
      </c>
    </row>
    <row r="86" spans="1:7" s="22" customFormat="1" x14ac:dyDescent="0.25">
      <c r="A86" s="19" t="s">
        <v>140</v>
      </c>
      <c r="B86" s="33" t="s">
        <v>141</v>
      </c>
      <c r="C86" s="20" t="s">
        <v>142</v>
      </c>
      <c r="D86" s="20" t="s">
        <v>21</v>
      </c>
      <c r="E86" s="85">
        <v>1978.18</v>
      </c>
      <c r="F86" s="20">
        <v>3222</v>
      </c>
      <c r="G86" s="20" t="s">
        <v>42</v>
      </c>
    </row>
    <row r="87" spans="1:7" s="22" customFormat="1" x14ac:dyDescent="0.25">
      <c r="A87" s="19" t="s">
        <v>140</v>
      </c>
      <c r="B87" s="33" t="s">
        <v>141</v>
      </c>
      <c r="C87" s="20" t="s">
        <v>142</v>
      </c>
      <c r="D87" s="20" t="s">
        <v>21</v>
      </c>
      <c r="E87" s="85">
        <v>108.03</v>
      </c>
      <c r="F87" s="20">
        <v>3224</v>
      </c>
      <c r="G87" s="20" t="s">
        <v>38</v>
      </c>
    </row>
    <row r="88" spans="1:7" s="22" customFormat="1" x14ac:dyDescent="0.25">
      <c r="A88" s="19" t="s">
        <v>140</v>
      </c>
      <c r="B88" s="33" t="s">
        <v>141</v>
      </c>
      <c r="C88" s="20" t="s">
        <v>142</v>
      </c>
      <c r="D88" s="20" t="s">
        <v>21</v>
      </c>
      <c r="E88" s="85">
        <v>107.81</v>
      </c>
      <c r="F88" s="20">
        <v>3239</v>
      </c>
      <c r="G88" s="20" t="s">
        <v>65</v>
      </c>
    </row>
    <row r="89" spans="1:7" s="22" customFormat="1" x14ac:dyDescent="0.25">
      <c r="A89" s="19" t="s">
        <v>140</v>
      </c>
      <c r="B89" s="33" t="s">
        <v>141</v>
      </c>
      <c r="C89" s="20" t="s">
        <v>142</v>
      </c>
      <c r="D89" s="20" t="s">
        <v>21</v>
      </c>
      <c r="E89" s="85">
        <v>674.88</v>
      </c>
      <c r="F89" s="20">
        <v>4227</v>
      </c>
      <c r="G89" s="20" t="s">
        <v>143</v>
      </c>
    </row>
    <row r="90" spans="1:7" s="22" customFormat="1" x14ac:dyDescent="0.25">
      <c r="A90" s="19" t="s">
        <v>16</v>
      </c>
      <c r="B90" s="33" t="s">
        <v>16</v>
      </c>
      <c r="C90" s="20" t="s">
        <v>16</v>
      </c>
      <c r="D90" s="20" t="s">
        <v>17</v>
      </c>
      <c r="E90" s="85">
        <f>E86+E87+E88+E89</f>
        <v>2868.9</v>
      </c>
      <c r="F90" s="20"/>
      <c r="G90" s="20" t="s">
        <v>16</v>
      </c>
    </row>
    <row r="91" spans="1:7" s="22" customFormat="1" x14ac:dyDescent="0.25">
      <c r="A91" s="19" t="s">
        <v>144</v>
      </c>
      <c r="B91" s="33" t="s">
        <v>145</v>
      </c>
      <c r="C91" s="20" t="s">
        <v>146</v>
      </c>
      <c r="D91" s="20" t="s">
        <v>147</v>
      </c>
      <c r="E91" s="85">
        <v>2.75</v>
      </c>
      <c r="F91" s="20">
        <v>3221</v>
      </c>
      <c r="G91" s="20" t="s">
        <v>25</v>
      </c>
    </row>
    <row r="92" spans="1:7" s="22" customFormat="1" x14ac:dyDescent="0.25">
      <c r="A92" s="19" t="s">
        <v>144</v>
      </c>
      <c r="B92" s="33" t="s">
        <v>145</v>
      </c>
      <c r="C92" s="20" t="s">
        <v>146</v>
      </c>
      <c r="D92" s="20" t="s">
        <v>147</v>
      </c>
      <c r="E92" s="85">
        <v>55.12</v>
      </c>
      <c r="F92" s="20">
        <v>3234</v>
      </c>
      <c r="G92" s="20" t="s">
        <v>29</v>
      </c>
    </row>
    <row r="93" spans="1:7" s="22" customFormat="1" x14ac:dyDescent="0.25">
      <c r="A93" s="19" t="s">
        <v>144</v>
      </c>
      <c r="B93" s="33" t="s">
        <v>145</v>
      </c>
      <c r="C93" s="20" t="s">
        <v>146</v>
      </c>
      <c r="D93" s="20" t="s">
        <v>147</v>
      </c>
      <c r="E93" s="85">
        <v>12.63</v>
      </c>
      <c r="F93" s="20">
        <v>3235</v>
      </c>
      <c r="G93" s="20" t="s">
        <v>148</v>
      </c>
    </row>
    <row r="94" spans="1:7" s="22" customFormat="1" x14ac:dyDescent="0.25">
      <c r="A94" s="19" t="s">
        <v>16</v>
      </c>
      <c r="B94" s="33" t="s">
        <v>16</v>
      </c>
      <c r="C94" s="20" t="s">
        <v>16</v>
      </c>
      <c r="D94" s="20" t="s">
        <v>17</v>
      </c>
      <c r="E94" s="85">
        <v>70.5</v>
      </c>
      <c r="F94" s="20"/>
      <c r="G94" s="20" t="s">
        <v>16</v>
      </c>
    </row>
    <row r="95" spans="1:7" s="22" customFormat="1" x14ac:dyDescent="0.25">
      <c r="A95" s="19" t="s">
        <v>149</v>
      </c>
      <c r="B95" s="33" t="s">
        <v>150</v>
      </c>
      <c r="C95" s="20" t="s">
        <v>151</v>
      </c>
      <c r="D95" s="20" t="s">
        <v>21</v>
      </c>
      <c r="E95" s="85">
        <v>1849.85</v>
      </c>
      <c r="F95" s="20">
        <v>3292</v>
      </c>
      <c r="G95" s="20" t="s">
        <v>152</v>
      </c>
    </row>
    <row r="96" spans="1:7" s="22" customFormat="1" x14ac:dyDescent="0.25">
      <c r="A96" s="19" t="s">
        <v>16</v>
      </c>
      <c r="B96" s="33" t="s">
        <v>16</v>
      </c>
      <c r="C96" s="20" t="s">
        <v>16</v>
      </c>
      <c r="D96" s="20" t="s">
        <v>17</v>
      </c>
      <c r="E96" s="85">
        <v>1849.85</v>
      </c>
      <c r="F96" s="20"/>
      <c r="G96" s="20" t="s">
        <v>16</v>
      </c>
    </row>
    <row r="97" spans="1:7" s="22" customFormat="1" x14ac:dyDescent="0.25">
      <c r="A97" s="19" t="s">
        <v>153</v>
      </c>
      <c r="B97" s="33" t="s">
        <v>154</v>
      </c>
      <c r="C97" s="20" t="s">
        <v>155</v>
      </c>
      <c r="D97" s="20" t="s">
        <v>21</v>
      </c>
      <c r="E97" s="85">
        <v>231.95</v>
      </c>
      <c r="F97" s="20">
        <v>3239</v>
      </c>
      <c r="G97" s="20" t="s">
        <v>65</v>
      </c>
    </row>
    <row r="98" spans="1:7" s="22" customFormat="1" x14ac:dyDescent="0.25">
      <c r="A98" s="19" t="s">
        <v>16</v>
      </c>
      <c r="B98" s="33" t="s">
        <v>16</v>
      </c>
      <c r="C98" s="20" t="s">
        <v>16</v>
      </c>
      <c r="D98" s="20" t="s">
        <v>17</v>
      </c>
      <c r="E98" s="85">
        <v>231.95</v>
      </c>
      <c r="F98" s="20"/>
      <c r="G98" s="20" t="s">
        <v>16</v>
      </c>
    </row>
    <row r="99" spans="1:7" s="22" customFormat="1" ht="19.5" customHeight="1" x14ac:dyDescent="0.25">
      <c r="A99" s="19" t="s">
        <v>156</v>
      </c>
      <c r="B99" s="33" t="s">
        <v>157</v>
      </c>
      <c r="C99" s="20" t="s">
        <v>158</v>
      </c>
      <c r="D99" s="20" t="s">
        <v>159</v>
      </c>
      <c r="E99" s="85">
        <v>231</v>
      </c>
      <c r="F99" s="20">
        <v>3239</v>
      </c>
      <c r="G99" s="20" t="s">
        <v>65</v>
      </c>
    </row>
    <row r="100" spans="1:7" s="22" customFormat="1" x14ac:dyDescent="0.25">
      <c r="A100" s="19" t="s">
        <v>16</v>
      </c>
      <c r="B100" s="33" t="s">
        <v>16</v>
      </c>
      <c r="C100" s="20" t="s">
        <v>16</v>
      </c>
      <c r="D100" s="20" t="s">
        <v>17</v>
      </c>
      <c r="E100" s="85">
        <v>231</v>
      </c>
      <c r="F100" s="20"/>
      <c r="G100" s="20" t="s">
        <v>16</v>
      </c>
    </row>
    <row r="101" spans="1:7" s="22" customFormat="1" x14ac:dyDescent="0.25">
      <c r="A101" s="19" t="s">
        <v>160</v>
      </c>
      <c r="B101" s="33" t="s">
        <v>161</v>
      </c>
      <c r="C101" s="20" t="s">
        <v>162</v>
      </c>
      <c r="D101" s="20" t="s">
        <v>124</v>
      </c>
      <c r="E101" s="85">
        <v>1585.92</v>
      </c>
      <c r="F101" s="20">
        <v>3237</v>
      </c>
      <c r="G101" s="20" t="s">
        <v>52</v>
      </c>
    </row>
    <row r="102" spans="1:7" s="22" customFormat="1" x14ac:dyDescent="0.25">
      <c r="A102" s="19" t="s">
        <v>16</v>
      </c>
      <c r="B102" s="33" t="s">
        <v>16</v>
      </c>
      <c r="C102" s="20" t="s">
        <v>16</v>
      </c>
      <c r="D102" s="20" t="s">
        <v>17</v>
      </c>
      <c r="E102" s="85">
        <v>1585.92</v>
      </c>
      <c r="F102" s="20"/>
      <c r="G102" s="20" t="s">
        <v>16</v>
      </c>
    </row>
    <row r="103" spans="1:7" s="22" customFormat="1" x14ac:dyDescent="0.25">
      <c r="A103" s="19" t="s">
        <v>163</v>
      </c>
      <c r="B103" s="33" t="s">
        <v>164</v>
      </c>
      <c r="C103" s="20" t="s">
        <v>165</v>
      </c>
      <c r="D103" s="20" t="s">
        <v>21</v>
      </c>
      <c r="E103" s="85">
        <v>2258.6</v>
      </c>
      <c r="F103" s="20">
        <v>3231</v>
      </c>
      <c r="G103" s="20" t="s">
        <v>26</v>
      </c>
    </row>
    <row r="104" spans="1:7" s="22" customFormat="1" x14ac:dyDescent="0.25">
      <c r="A104" s="19" t="s">
        <v>16</v>
      </c>
      <c r="B104" s="33" t="s">
        <v>16</v>
      </c>
      <c r="C104" s="20" t="s">
        <v>16</v>
      </c>
      <c r="D104" s="20" t="s">
        <v>17</v>
      </c>
      <c r="E104" s="85">
        <v>2258.6</v>
      </c>
      <c r="F104" s="20"/>
      <c r="G104" s="20" t="s">
        <v>16</v>
      </c>
    </row>
    <row r="105" spans="1:7" s="22" customFormat="1" x14ac:dyDescent="0.25">
      <c r="A105" s="19" t="s">
        <v>166</v>
      </c>
      <c r="B105" s="33" t="s">
        <v>167</v>
      </c>
      <c r="C105" s="23">
        <v>21712494719</v>
      </c>
      <c r="D105" s="20" t="s">
        <v>33</v>
      </c>
      <c r="E105" s="85">
        <v>71.05</v>
      </c>
      <c r="F105" s="20">
        <v>3234</v>
      </c>
      <c r="G105" s="20" t="s">
        <v>29</v>
      </c>
    </row>
    <row r="106" spans="1:7" s="22" customFormat="1" x14ac:dyDescent="0.25">
      <c r="A106" s="19" t="s">
        <v>16</v>
      </c>
      <c r="B106" s="33" t="s">
        <v>16</v>
      </c>
      <c r="C106" s="20" t="s">
        <v>16</v>
      </c>
      <c r="D106" s="20" t="s">
        <v>17</v>
      </c>
      <c r="E106" s="85">
        <v>71.05</v>
      </c>
      <c r="F106" s="20"/>
      <c r="G106" s="20" t="s">
        <v>16</v>
      </c>
    </row>
    <row r="107" spans="1:7" s="22" customFormat="1" x14ac:dyDescent="0.25">
      <c r="A107" s="19" t="s">
        <v>168</v>
      </c>
      <c r="B107" s="33" t="s">
        <v>169</v>
      </c>
      <c r="C107" s="20" t="s">
        <v>170</v>
      </c>
      <c r="D107" s="20" t="s">
        <v>21</v>
      </c>
      <c r="E107" s="85">
        <v>2028</v>
      </c>
      <c r="F107" s="20">
        <v>3232</v>
      </c>
      <c r="G107" s="20" t="s">
        <v>47</v>
      </c>
    </row>
    <row r="108" spans="1:7" s="22" customFormat="1" x14ac:dyDescent="0.25">
      <c r="A108" s="19" t="s">
        <v>16</v>
      </c>
      <c r="B108" s="33" t="s">
        <v>16</v>
      </c>
      <c r="C108" s="20" t="s">
        <v>16</v>
      </c>
      <c r="D108" s="20" t="s">
        <v>17</v>
      </c>
      <c r="E108" s="85">
        <v>2028</v>
      </c>
      <c r="F108" s="20"/>
      <c r="G108" s="20" t="s">
        <v>16</v>
      </c>
    </row>
    <row r="109" spans="1:7" s="22" customFormat="1" x14ac:dyDescent="0.25">
      <c r="A109" s="19" t="s">
        <v>171</v>
      </c>
      <c r="B109" s="33" t="s">
        <v>172</v>
      </c>
      <c r="C109" s="20" t="s">
        <v>173</v>
      </c>
      <c r="D109" s="20" t="s">
        <v>21</v>
      </c>
      <c r="E109" s="85">
        <v>17.329999999999998</v>
      </c>
      <c r="F109" s="20">
        <v>3222</v>
      </c>
      <c r="G109" s="20" t="s">
        <v>42</v>
      </c>
    </row>
    <row r="110" spans="1:7" s="22" customFormat="1" x14ac:dyDescent="0.25">
      <c r="A110" s="19" t="s">
        <v>171</v>
      </c>
      <c r="B110" s="33" t="s">
        <v>172</v>
      </c>
      <c r="C110" s="20" t="s">
        <v>173</v>
      </c>
      <c r="D110" s="20" t="s">
        <v>21</v>
      </c>
      <c r="E110" s="85">
        <v>84.9</v>
      </c>
      <c r="F110" s="20">
        <v>3225</v>
      </c>
      <c r="G110" s="20" t="s">
        <v>43</v>
      </c>
    </row>
    <row r="111" spans="1:7" s="22" customFormat="1" x14ac:dyDescent="0.25">
      <c r="A111" s="19" t="s">
        <v>171</v>
      </c>
      <c r="B111" s="33" t="s">
        <v>172</v>
      </c>
      <c r="C111" s="20" t="s">
        <v>173</v>
      </c>
      <c r="D111" s="20" t="s">
        <v>21</v>
      </c>
      <c r="E111" s="85">
        <v>248.85</v>
      </c>
      <c r="F111" s="20">
        <v>3233</v>
      </c>
      <c r="G111" s="20" t="s">
        <v>174</v>
      </c>
    </row>
    <row r="112" spans="1:7" s="22" customFormat="1" x14ac:dyDescent="0.25">
      <c r="A112" s="19" t="s">
        <v>16</v>
      </c>
      <c r="B112" s="33" t="s">
        <v>16</v>
      </c>
      <c r="C112" s="20" t="s">
        <v>16</v>
      </c>
      <c r="D112" s="20" t="s">
        <v>17</v>
      </c>
      <c r="E112" s="85">
        <v>351.08</v>
      </c>
      <c r="F112" s="20"/>
      <c r="G112" s="20" t="s">
        <v>16</v>
      </c>
    </row>
    <row r="113" spans="1:7" s="22" customFormat="1" x14ac:dyDescent="0.25">
      <c r="A113" s="24">
        <v>29</v>
      </c>
      <c r="B113" s="33" t="s">
        <v>175</v>
      </c>
      <c r="C113" s="20">
        <v>49312009068</v>
      </c>
      <c r="D113" s="20" t="s">
        <v>176</v>
      </c>
      <c r="E113" s="85">
        <v>11016.11</v>
      </c>
      <c r="F113" s="20">
        <v>3222</v>
      </c>
      <c r="G113" s="20" t="s">
        <v>42</v>
      </c>
    </row>
    <row r="114" spans="1:7" s="22" customFormat="1" x14ac:dyDescent="0.25">
      <c r="A114" s="19"/>
      <c r="B114" s="33"/>
      <c r="C114" s="20"/>
      <c r="D114" s="20" t="s">
        <v>17</v>
      </c>
      <c r="E114" s="85">
        <f>E113</f>
        <v>11016.11</v>
      </c>
      <c r="F114" s="20"/>
      <c r="G114" s="20"/>
    </row>
    <row r="115" spans="1:7" s="22" customFormat="1" x14ac:dyDescent="0.25">
      <c r="A115" s="19" t="s">
        <v>177</v>
      </c>
      <c r="B115" s="33" t="s">
        <v>178</v>
      </c>
      <c r="C115" s="20" t="s">
        <v>179</v>
      </c>
      <c r="D115" s="20" t="s">
        <v>21</v>
      </c>
      <c r="E115" s="85">
        <v>47.11</v>
      </c>
      <c r="F115" s="20">
        <v>3238</v>
      </c>
      <c r="G115" s="20" t="s">
        <v>56</v>
      </c>
    </row>
    <row r="116" spans="1:7" s="22" customFormat="1" x14ac:dyDescent="0.25">
      <c r="A116" s="19" t="s">
        <v>16</v>
      </c>
      <c r="B116" s="33" t="s">
        <v>16</v>
      </c>
      <c r="C116" s="20" t="s">
        <v>16</v>
      </c>
      <c r="D116" s="20" t="s">
        <v>17</v>
      </c>
      <c r="E116" s="85">
        <v>47.11</v>
      </c>
      <c r="F116" s="20"/>
      <c r="G116" s="20" t="s">
        <v>16</v>
      </c>
    </row>
    <row r="117" spans="1:7" s="22" customFormat="1" x14ac:dyDescent="0.25">
      <c r="A117" s="19" t="s">
        <v>180</v>
      </c>
      <c r="B117" s="33" t="s">
        <v>181</v>
      </c>
      <c r="C117" s="20" t="s">
        <v>182</v>
      </c>
      <c r="D117" s="20" t="s">
        <v>21</v>
      </c>
      <c r="E117" s="85">
        <v>7092.07</v>
      </c>
      <c r="F117" s="20">
        <v>3223</v>
      </c>
      <c r="G117" s="20" t="s">
        <v>75</v>
      </c>
    </row>
    <row r="118" spans="1:7" s="22" customFormat="1" x14ac:dyDescent="0.25">
      <c r="A118" s="19" t="s">
        <v>16</v>
      </c>
      <c r="B118" s="33" t="s">
        <v>16</v>
      </c>
      <c r="C118" s="20" t="s">
        <v>16</v>
      </c>
      <c r="D118" s="20" t="s">
        <v>17</v>
      </c>
      <c r="E118" s="85">
        <v>7092.07</v>
      </c>
      <c r="F118" s="20"/>
      <c r="G118" s="20" t="s">
        <v>16</v>
      </c>
    </row>
    <row r="119" spans="1:7" s="22" customFormat="1" x14ac:dyDescent="0.25">
      <c r="A119" s="24">
        <v>3014</v>
      </c>
      <c r="B119" s="33" t="s">
        <v>183</v>
      </c>
      <c r="C119" s="23">
        <v>54600743656</v>
      </c>
      <c r="D119" s="20" t="s">
        <v>184</v>
      </c>
      <c r="E119" s="85">
        <v>513.75</v>
      </c>
      <c r="F119" s="20">
        <v>3222</v>
      </c>
      <c r="G119" s="20" t="s">
        <v>42</v>
      </c>
    </row>
    <row r="120" spans="1:7" s="22" customFormat="1" x14ac:dyDescent="0.25">
      <c r="A120" s="19"/>
      <c r="B120" s="33"/>
      <c r="C120" s="20"/>
      <c r="D120" s="20" t="s">
        <v>17</v>
      </c>
      <c r="E120" s="85">
        <f>E119</f>
        <v>513.75</v>
      </c>
      <c r="F120" s="20"/>
      <c r="G120" s="20"/>
    </row>
    <row r="121" spans="1:7" s="22" customFormat="1" x14ac:dyDescent="0.25">
      <c r="A121" s="19" t="s">
        <v>185</v>
      </c>
      <c r="B121" s="33" t="s">
        <v>186</v>
      </c>
      <c r="C121" s="20" t="s">
        <v>187</v>
      </c>
      <c r="D121" s="20" t="s">
        <v>188</v>
      </c>
      <c r="E121" s="85">
        <v>325</v>
      </c>
      <c r="F121" s="20">
        <v>3239</v>
      </c>
      <c r="G121" s="20" t="s">
        <v>65</v>
      </c>
    </row>
    <row r="122" spans="1:7" s="22" customFormat="1" x14ac:dyDescent="0.25">
      <c r="A122" s="19" t="s">
        <v>16</v>
      </c>
      <c r="B122" s="33" t="s">
        <v>16</v>
      </c>
      <c r="C122" s="20" t="s">
        <v>16</v>
      </c>
      <c r="D122" s="20" t="s">
        <v>17</v>
      </c>
      <c r="E122" s="85">
        <v>325</v>
      </c>
      <c r="F122" s="20"/>
      <c r="G122" s="20" t="s">
        <v>16</v>
      </c>
    </row>
    <row r="123" spans="1:7" s="22" customFormat="1" x14ac:dyDescent="0.25">
      <c r="A123" s="19" t="s">
        <v>189</v>
      </c>
      <c r="B123" s="33" t="s">
        <v>190</v>
      </c>
      <c r="C123" s="20" t="s">
        <v>191</v>
      </c>
      <c r="D123" s="20" t="s">
        <v>21</v>
      </c>
      <c r="E123" s="85">
        <v>1.6</v>
      </c>
      <c r="F123" s="20">
        <v>3231</v>
      </c>
      <c r="G123" s="20" t="s">
        <v>26</v>
      </c>
    </row>
    <row r="124" spans="1:7" s="22" customFormat="1" x14ac:dyDescent="0.25">
      <c r="A124" s="19" t="s">
        <v>16</v>
      </c>
      <c r="B124" s="33" t="s">
        <v>16</v>
      </c>
      <c r="C124" s="20" t="s">
        <v>16</v>
      </c>
      <c r="D124" s="20" t="s">
        <v>17</v>
      </c>
      <c r="E124" s="85">
        <v>1.6</v>
      </c>
      <c r="F124" s="20"/>
      <c r="G124" s="20" t="s">
        <v>16</v>
      </c>
    </row>
    <row r="125" spans="1:7" s="22" customFormat="1" x14ac:dyDescent="0.25">
      <c r="A125" s="19" t="s">
        <v>192</v>
      </c>
      <c r="B125" s="33" t="s">
        <v>193</v>
      </c>
      <c r="C125" s="20" t="s">
        <v>194</v>
      </c>
      <c r="D125" s="20" t="s">
        <v>195</v>
      </c>
      <c r="E125" s="85">
        <v>350</v>
      </c>
      <c r="F125" s="20">
        <v>3231</v>
      </c>
      <c r="G125" s="20" t="s">
        <v>26</v>
      </c>
    </row>
    <row r="126" spans="1:7" s="22" customFormat="1" x14ac:dyDescent="0.25">
      <c r="A126" s="19" t="s">
        <v>16</v>
      </c>
      <c r="B126" s="33" t="s">
        <v>16</v>
      </c>
      <c r="C126" s="20" t="s">
        <v>16</v>
      </c>
      <c r="D126" s="20" t="s">
        <v>17</v>
      </c>
      <c r="E126" s="85">
        <v>350</v>
      </c>
      <c r="F126" s="20"/>
      <c r="G126" s="20" t="s">
        <v>16</v>
      </c>
    </row>
    <row r="127" spans="1:7" s="22" customFormat="1" x14ac:dyDescent="0.25">
      <c r="A127" s="19" t="s">
        <v>196</v>
      </c>
      <c r="B127" s="33" t="s">
        <v>197</v>
      </c>
      <c r="C127" s="20" t="s">
        <v>198</v>
      </c>
      <c r="D127" s="20" t="s">
        <v>33</v>
      </c>
      <c r="E127" s="85">
        <v>23.19</v>
      </c>
      <c r="F127" s="20">
        <v>3233</v>
      </c>
      <c r="G127" s="20" t="s">
        <v>174</v>
      </c>
    </row>
    <row r="128" spans="1:7" s="22" customFormat="1" x14ac:dyDescent="0.25">
      <c r="A128" s="19" t="s">
        <v>16</v>
      </c>
      <c r="B128" s="33" t="s">
        <v>16</v>
      </c>
      <c r="C128" s="20" t="s">
        <v>16</v>
      </c>
      <c r="D128" s="20" t="s">
        <v>17</v>
      </c>
      <c r="E128" s="85">
        <v>23.19</v>
      </c>
      <c r="F128" s="20"/>
      <c r="G128" s="20" t="s">
        <v>16</v>
      </c>
    </row>
    <row r="129" spans="1:7" s="22" customFormat="1" x14ac:dyDescent="0.25">
      <c r="A129" s="19" t="s">
        <v>199</v>
      </c>
      <c r="B129" s="33" t="s">
        <v>200</v>
      </c>
      <c r="C129" s="20" t="s">
        <v>201</v>
      </c>
      <c r="D129" s="20" t="s">
        <v>21</v>
      </c>
      <c r="E129" s="85">
        <v>85.96</v>
      </c>
      <c r="F129" s="20">
        <v>3431</v>
      </c>
      <c r="G129" s="20" t="s">
        <v>202</v>
      </c>
    </row>
    <row r="130" spans="1:7" s="22" customFormat="1" x14ac:dyDescent="0.25">
      <c r="A130" s="19" t="s">
        <v>16</v>
      </c>
      <c r="B130" s="33" t="s">
        <v>16</v>
      </c>
      <c r="C130" s="20" t="s">
        <v>16</v>
      </c>
      <c r="D130" s="20" t="s">
        <v>17</v>
      </c>
      <c r="E130" s="85">
        <v>85.96</v>
      </c>
      <c r="F130" s="20"/>
      <c r="G130" s="20" t="s">
        <v>16</v>
      </c>
    </row>
    <row r="131" spans="1:7" s="22" customFormat="1" x14ac:dyDescent="0.25">
      <c r="A131" s="19" t="s">
        <v>203</v>
      </c>
      <c r="B131" s="33" t="s">
        <v>204</v>
      </c>
      <c r="C131" s="20" t="s">
        <v>205</v>
      </c>
      <c r="D131" s="20" t="s">
        <v>104</v>
      </c>
      <c r="E131" s="85">
        <v>652.79999999999995</v>
      </c>
      <c r="F131" s="20">
        <v>3211</v>
      </c>
      <c r="G131" s="20" t="s">
        <v>83</v>
      </c>
    </row>
    <row r="132" spans="1:7" s="22" customFormat="1" x14ac:dyDescent="0.25">
      <c r="A132" s="19" t="s">
        <v>16</v>
      </c>
      <c r="B132" s="33" t="s">
        <v>16</v>
      </c>
      <c r="C132" s="20" t="s">
        <v>16</v>
      </c>
      <c r="D132" s="20" t="s">
        <v>17</v>
      </c>
      <c r="E132" s="85">
        <v>652.79999999999995</v>
      </c>
      <c r="F132" s="20"/>
      <c r="G132" s="20" t="s">
        <v>16</v>
      </c>
    </row>
    <row r="133" spans="1:7" s="22" customFormat="1" x14ac:dyDescent="0.25">
      <c r="A133" s="19" t="s">
        <v>206</v>
      </c>
      <c r="B133" s="33" t="s">
        <v>207</v>
      </c>
      <c r="C133" s="20" t="s">
        <v>208</v>
      </c>
      <c r="D133" s="20" t="s">
        <v>209</v>
      </c>
      <c r="E133" s="85">
        <v>504.31</v>
      </c>
      <c r="F133" s="20">
        <v>3294</v>
      </c>
      <c r="G133" s="20" t="s">
        <v>210</v>
      </c>
    </row>
    <row r="134" spans="1:7" s="22" customFormat="1" x14ac:dyDescent="0.25">
      <c r="A134" s="19" t="s">
        <v>16</v>
      </c>
      <c r="B134" s="33" t="s">
        <v>16</v>
      </c>
      <c r="C134" s="20" t="s">
        <v>16</v>
      </c>
      <c r="D134" s="20" t="s">
        <v>17</v>
      </c>
      <c r="E134" s="85">
        <v>504.31</v>
      </c>
      <c r="F134" s="20"/>
      <c r="G134" s="20" t="s">
        <v>16</v>
      </c>
    </row>
    <row r="135" spans="1:7" s="22" customFormat="1" x14ac:dyDescent="0.25">
      <c r="A135" s="19" t="s">
        <v>211</v>
      </c>
      <c r="B135" s="33" t="s">
        <v>212</v>
      </c>
      <c r="C135" s="20" t="s">
        <v>213</v>
      </c>
      <c r="D135" s="20" t="s">
        <v>21</v>
      </c>
      <c r="E135" s="85">
        <v>1149</v>
      </c>
      <c r="F135" s="20">
        <v>4227</v>
      </c>
      <c r="G135" s="20" t="s">
        <v>143</v>
      </c>
    </row>
    <row r="136" spans="1:7" s="22" customFormat="1" x14ac:dyDescent="0.25">
      <c r="A136" s="19" t="s">
        <v>16</v>
      </c>
      <c r="B136" s="33" t="s">
        <v>16</v>
      </c>
      <c r="C136" s="20" t="s">
        <v>16</v>
      </c>
      <c r="D136" s="20" t="s">
        <v>17</v>
      </c>
      <c r="E136" s="85">
        <v>1149</v>
      </c>
      <c r="F136" s="20"/>
      <c r="G136" s="20" t="s">
        <v>16</v>
      </c>
    </row>
    <row r="137" spans="1:7" s="22" customFormat="1" x14ac:dyDescent="0.25">
      <c r="A137" s="19" t="s">
        <v>214</v>
      </c>
      <c r="B137" s="33" t="s">
        <v>215</v>
      </c>
      <c r="C137" s="20" t="s">
        <v>216</v>
      </c>
      <c r="D137" s="20" t="s">
        <v>21</v>
      </c>
      <c r="E137" s="85">
        <v>775.46</v>
      </c>
      <c r="F137" s="20">
        <v>3232</v>
      </c>
      <c r="G137" s="20" t="s">
        <v>47</v>
      </c>
    </row>
    <row r="138" spans="1:7" s="22" customFormat="1" x14ac:dyDescent="0.25">
      <c r="A138" s="19" t="s">
        <v>16</v>
      </c>
      <c r="B138" s="33" t="s">
        <v>16</v>
      </c>
      <c r="C138" s="20" t="s">
        <v>16</v>
      </c>
      <c r="D138" s="20" t="s">
        <v>17</v>
      </c>
      <c r="E138" s="85">
        <v>775.46</v>
      </c>
      <c r="F138" s="20"/>
      <c r="G138" s="20" t="s">
        <v>16</v>
      </c>
    </row>
    <row r="139" spans="1:7" s="22" customFormat="1" x14ac:dyDescent="0.25">
      <c r="A139" s="19" t="s">
        <v>217</v>
      </c>
      <c r="B139" s="33" t="s">
        <v>218</v>
      </c>
      <c r="C139" s="20" t="s">
        <v>78</v>
      </c>
      <c r="D139" s="20" t="s">
        <v>104</v>
      </c>
      <c r="E139" s="85">
        <v>469.17</v>
      </c>
      <c r="F139" s="20">
        <v>3223</v>
      </c>
      <c r="G139" s="20" t="s">
        <v>75</v>
      </c>
    </row>
    <row r="140" spans="1:7" s="22" customFormat="1" x14ac:dyDescent="0.25">
      <c r="A140" s="19" t="s">
        <v>16</v>
      </c>
      <c r="B140" s="33" t="s">
        <v>16</v>
      </c>
      <c r="C140" s="20" t="s">
        <v>16</v>
      </c>
      <c r="D140" s="20" t="s">
        <v>17</v>
      </c>
      <c r="E140" s="85">
        <v>469.17</v>
      </c>
      <c r="F140" s="20"/>
      <c r="G140" s="20" t="s">
        <v>16</v>
      </c>
    </row>
    <row r="141" spans="1:7" s="22" customFormat="1" x14ac:dyDescent="0.25">
      <c r="A141" s="19" t="s">
        <v>219</v>
      </c>
      <c r="B141" s="33" t="s">
        <v>220</v>
      </c>
      <c r="C141" s="20" t="s">
        <v>221</v>
      </c>
      <c r="D141" s="20" t="s">
        <v>21</v>
      </c>
      <c r="E141" s="85">
        <v>735</v>
      </c>
      <c r="F141" s="20">
        <v>3239</v>
      </c>
      <c r="G141" s="20" t="s">
        <v>65</v>
      </c>
    </row>
    <row r="142" spans="1:7" s="22" customFormat="1" x14ac:dyDescent="0.25">
      <c r="A142" s="19" t="s">
        <v>16</v>
      </c>
      <c r="B142" s="33" t="s">
        <v>16</v>
      </c>
      <c r="C142" s="20" t="s">
        <v>16</v>
      </c>
      <c r="D142" s="20" t="s">
        <v>17</v>
      </c>
      <c r="E142" s="85">
        <v>735</v>
      </c>
      <c r="F142" s="20"/>
      <c r="G142" s="20" t="s">
        <v>16</v>
      </c>
    </row>
    <row r="143" spans="1:7" s="22" customFormat="1" x14ac:dyDescent="0.25">
      <c r="A143" s="19" t="s">
        <v>222</v>
      </c>
      <c r="B143" s="33" t="s">
        <v>223</v>
      </c>
      <c r="C143" s="20" t="s">
        <v>224</v>
      </c>
      <c r="D143" s="20" t="s">
        <v>131</v>
      </c>
      <c r="E143" s="85">
        <v>908.75</v>
      </c>
      <c r="F143" s="20">
        <v>3232</v>
      </c>
      <c r="G143" s="20" t="s">
        <v>47</v>
      </c>
    </row>
    <row r="144" spans="1:7" s="22" customFormat="1" x14ac:dyDescent="0.25">
      <c r="A144" s="19" t="s">
        <v>16</v>
      </c>
      <c r="B144" s="33" t="s">
        <v>16</v>
      </c>
      <c r="C144" s="20" t="s">
        <v>16</v>
      </c>
      <c r="D144" s="20" t="s">
        <v>17</v>
      </c>
      <c r="E144" s="85">
        <v>908.75</v>
      </c>
      <c r="F144" s="20"/>
      <c r="G144" s="20" t="s">
        <v>16</v>
      </c>
    </row>
    <row r="145" spans="1:7" s="22" customFormat="1" x14ac:dyDescent="0.25">
      <c r="A145" s="19" t="s">
        <v>225</v>
      </c>
      <c r="B145" s="33" t="s">
        <v>226</v>
      </c>
      <c r="C145" s="23">
        <v>30050049642</v>
      </c>
      <c r="D145" s="20" t="s">
        <v>104</v>
      </c>
      <c r="E145" s="85">
        <v>132.91</v>
      </c>
      <c r="F145" s="20">
        <v>3234</v>
      </c>
      <c r="G145" s="20" t="s">
        <v>29</v>
      </c>
    </row>
    <row r="146" spans="1:7" s="22" customFormat="1" x14ac:dyDescent="0.25">
      <c r="A146" s="19" t="s">
        <v>16</v>
      </c>
      <c r="B146" s="33" t="s">
        <v>16</v>
      </c>
      <c r="C146" s="20" t="s">
        <v>16</v>
      </c>
      <c r="D146" s="20" t="s">
        <v>17</v>
      </c>
      <c r="E146" s="85">
        <v>132.91</v>
      </c>
      <c r="F146" s="20"/>
      <c r="G146" s="20" t="s">
        <v>16</v>
      </c>
    </row>
    <row r="147" spans="1:7" s="22" customFormat="1" x14ac:dyDescent="0.25">
      <c r="A147" s="19" t="s">
        <v>227</v>
      </c>
      <c r="B147" s="33" t="s">
        <v>228</v>
      </c>
      <c r="C147" s="20" t="s">
        <v>229</v>
      </c>
      <c r="D147" s="20" t="s">
        <v>21</v>
      </c>
      <c r="E147" s="85">
        <v>1159.3</v>
      </c>
      <c r="F147" s="20">
        <v>3225</v>
      </c>
      <c r="G147" s="20" t="s">
        <v>43</v>
      </c>
    </row>
    <row r="148" spans="1:7" s="22" customFormat="1" x14ac:dyDescent="0.25">
      <c r="A148" s="19" t="s">
        <v>227</v>
      </c>
      <c r="B148" s="33" t="s">
        <v>228</v>
      </c>
      <c r="C148" s="20" t="s">
        <v>229</v>
      </c>
      <c r="D148" s="20" t="s">
        <v>21</v>
      </c>
      <c r="E148" s="85">
        <v>743.2</v>
      </c>
      <c r="F148" s="20">
        <v>3232</v>
      </c>
      <c r="G148" s="20" t="s">
        <v>47</v>
      </c>
    </row>
    <row r="149" spans="1:7" s="22" customFormat="1" x14ac:dyDescent="0.25">
      <c r="A149" s="19" t="s">
        <v>227</v>
      </c>
      <c r="B149" s="33" t="s">
        <v>228</v>
      </c>
      <c r="C149" s="20" t="s">
        <v>229</v>
      </c>
      <c r="D149" s="20" t="s">
        <v>21</v>
      </c>
      <c r="E149" s="85">
        <v>482.4</v>
      </c>
      <c r="F149" s="20">
        <v>3235</v>
      </c>
      <c r="G149" s="20" t="s">
        <v>148</v>
      </c>
    </row>
    <row r="150" spans="1:7" s="22" customFormat="1" x14ac:dyDescent="0.25">
      <c r="A150" s="19" t="s">
        <v>16</v>
      </c>
      <c r="B150" s="33" t="s">
        <v>16</v>
      </c>
      <c r="C150" s="20" t="s">
        <v>16</v>
      </c>
      <c r="D150" s="20" t="s">
        <v>17</v>
      </c>
      <c r="E150" s="85">
        <v>2384.9</v>
      </c>
      <c r="F150" s="20"/>
      <c r="G150" s="20" t="s">
        <v>16</v>
      </c>
    </row>
    <row r="151" spans="1:7" s="22" customFormat="1" x14ac:dyDescent="0.25">
      <c r="A151" s="19" t="s">
        <v>230</v>
      </c>
      <c r="B151" s="33" t="s">
        <v>231</v>
      </c>
      <c r="C151" s="20" t="s">
        <v>232</v>
      </c>
      <c r="D151" s="20" t="s">
        <v>21</v>
      </c>
      <c r="E151" s="85">
        <v>2387.5</v>
      </c>
      <c r="F151" s="20">
        <v>3232</v>
      </c>
      <c r="G151" s="20" t="s">
        <v>47</v>
      </c>
    </row>
    <row r="152" spans="1:7" s="22" customFormat="1" x14ac:dyDescent="0.25">
      <c r="A152" s="19" t="s">
        <v>16</v>
      </c>
      <c r="B152" s="33" t="s">
        <v>16</v>
      </c>
      <c r="C152" s="20" t="s">
        <v>16</v>
      </c>
      <c r="D152" s="20" t="s">
        <v>17</v>
      </c>
      <c r="E152" s="85">
        <v>2387.5</v>
      </c>
      <c r="F152" s="20"/>
      <c r="G152" s="20" t="s">
        <v>16</v>
      </c>
    </row>
    <row r="153" spans="1:7" s="22" customFormat="1" x14ac:dyDescent="0.25">
      <c r="A153" s="19" t="s">
        <v>233</v>
      </c>
      <c r="B153" s="33" t="s">
        <v>234</v>
      </c>
      <c r="C153" s="20" t="s">
        <v>235</v>
      </c>
      <c r="D153" s="20" t="s">
        <v>87</v>
      </c>
      <c r="E153" s="85">
        <v>4757.76</v>
      </c>
      <c r="F153" s="20">
        <v>3237</v>
      </c>
      <c r="G153" s="20" t="s">
        <v>52</v>
      </c>
    </row>
    <row r="154" spans="1:7" s="22" customFormat="1" x14ac:dyDescent="0.25">
      <c r="A154" s="19" t="s">
        <v>16</v>
      </c>
      <c r="B154" s="33" t="s">
        <v>16</v>
      </c>
      <c r="C154" s="20" t="s">
        <v>16</v>
      </c>
      <c r="D154" s="20" t="s">
        <v>17</v>
      </c>
      <c r="E154" s="85">
        <v>4757.76</v>
      </c>
      <c r="F154" s="20"/>
      <c r="G154" s="20" t="s">
        <v>16</v>
      </c>
    </row>
    <row r="155" spans="1:7" s="22" customFormat="1" x14ac:dyDescent="0.25">
      <c r="A155" s="19" t="s">
        <v>236</v>
      </c>
      <c r="B155" s="33" t="s">
        <v>237</v>
      </c>
      <c r="C155" s="20" t="s">
        <v>238</v>
      </c>
      <c r="D155" s="20" t="s">
        <v>239</v>
      </c>
      <c r="E155" s="85">
        <v>31.12</v>
      </c>
      <c r="F155" s="20">
        <v>3234</v>
      </c>
      <c r="G155" s="20" t="s">
        <v>29</v>
      </c>
    </row>
    <row r="156" spans="1:7" s="22" customFormat="1" x14ac:dyDescent="0.25">
      <c r="A156" s="19" t="s">
        <v>16</v>
      </c>
      <c r="B156" s="33" t="s">
        <v>16</v>
      </c>
      <c r="C156" s="20" t="s">
        <v>16</v>
      </c>
      <c r="D156" s="20" t="s">
        <v>17</v>
      </c>
      <c r="E156" s="85">
        <v>31.12</v>
      </c>
      <c r="F156" s="20"/>
      <c r="G156" s="20" t="s">
        <v>16</v>
      </c>
    </row>
    <row r="157" spans="1:7" s="22" customFormat="1" x14ac:dyDescent="0.25">
      <c r="A157" s="19" t="s">
        <v>240</v>
      </c>
      <c r="B157" s="33" t="s">
        <v>241</v>
      </c>
      <c r="C157" s="20" t="s">
        <v>242</v>
      </c>
      <c r="D157" s="20" t="s">
        <v>61</v>
      </c>
      <c r="E157" s="85">
        <v>79.63</v>
      </c>
      <c r="F157" s="20">
        <v>3234</v>
      </c>
      <c r="G157" s="20" t="s">
        <v>29</v>
      </c>
    </row>
    <row r="158" spans="1:7" s="22" customFormat="1" x14ac:dyDescent="0.25">
      <c r="A158" s="19" t="s">
        <v>16</v>
      </c>
      <c r="B158" s="33" t="s">
        <v>16</v>
      </c>
      <c r="C158" s="20" t="s">
        <v>16</v>
      </c>
      <c r="D158" s="20" t="s">
        <v>17</v>
      </c>
      <c r="E158" s="85">
        <v>79.63</v>
      </c>
      <c r="F158" s="20"/>
      <c r="G158" s="20" t="s">
        <v>16</v>
      </c>
    </row>
    <row r="159" spans="1:7" s="22" customFormat="1" x14ac:dyDescent="0.25">
      <c r="A159" s="19" t="s">
        <v>243</v>
      </c>
      <c r="B159" s="33" t="s">
        <v>244</v>
      </c>
      <c r="C159" s="20" t="s">
        <v>245</v>
      </c>
      <c r="D159" s="20" t="s">
        <v>246</v>
      </c>
      <c r="E159" s="85">
        <v>1579.2</v>
      </c>
      <c r="F159" s="20">
        <v>3238</v>
      </c>
      <c r="G159" s="20" t="s">
        <v>56</v>
      </c>
    </row>
    <row r="160" spans="1:7" s="22" customFormat="1" x14ac:dyDescent="0.25">
      <c r="A160" s="19" t="s">
        <v>16</v>
      </c>
      <c r="B160" s="33" t="s">
        <v>16</v>
      </c>
      <c r="C160" s="20" t="s">
        <v>16</v>
      </c>
      <c r="D160" s="20" t="s">
        <v>17</v>
      </c>
      <c r="E160" s="85">
        <v>1579.2</v>
      </c>
      <c r="F160" s="20"/>
      <c r="G160" s="20" t="s">
        <v>16</v>
      </c>
    </row>
    <row r="161" spans="1:7" s="22" customFormat="1" x14ac:dyDescent="0.25">
      <c r="A161" s="19" t="s">
        <v>247</v>
      </c>
      <c r="B161" s="33" t="s">
        <v>248</v>
      </c>
      <c r="C161" s="20" t="s">
        <v>249</v>
      </c>
      <c r="D161" s="20" t="s">
        <v>104</v>
      </c>
      <c r="E161" s="85">
        <v>28.84</v>
      </c>
      <c r="F161" s="20">
        <v>3234</v>
      </c>
      <c r="G161" s="20" t="s">
        <v>29</v>
      </c>
    </row>
    <row r="162" spans="1:7" s="22" customFormat="1" x14ac:dyDescent="0.25">
      <c r="A162" s="19" t="s">
        <v>16</v>
      </c>
      <c r="B162" s="33" t="s">
        <v>16</v>
      </c>
      <c r="C162" s="20" t="s">
        <v>16</v>
      </c>
      <c r="D162" s="20" t="s">
        <v>17</v>
      </c>
      <c r="E162" s="85">
        <v>28.84</v>
      </c>
      <c r="F162" s="20"/>
      <c r="G162" s="20" t="s">
        <v>16</v>
      </c>
    </row>
    <row r="163" spans="1:7" s="22" customFormat="1" x14ac:dyDescent="0.25">
      <c r="A163" s="19" t="s">
        <v>250</v>
      </c>
      <c r="B163" s="33" t="s">
        <v>251</v>
      </c>
      <c r="C163" s="20" t="s">
        <v>252</v>
      </c>
      <c r="D163" s="20" t="s">
        <v>21</v>
      </c>
      <c r="E163" s="85">
        <v>430.06</v>
      </c>
      <c r="F163" s="20">
        <v>3213</v>
      </c>
      <c r="G163" s="20" t="s">
        <v>253</v>
      </c>
    </row>
    <row r="164" spans="1:7" s="22" customFormat="1" x14ac:dyDescent="0.25">
      <c r="A164" s="19" t="s">
        <v>16</v>
      </c>
      <c r="B164" s="33" t="s">
        <v>16</v>
      </c>
      <c r="C164" s="20" t="s">
        <v>16</v>
      </c>
      <c r="D164" s="20" t="s">
        <v>17</v>
      </c>
      <c r="E164" s="85">
        <v>430.06</v>
      </c>
      <c r="F164" s="20"/>
      <c r="G164" s="20" t="s">
        <v>16</v>
      </c>
    </row>
    <row r="165" spans="1:7" s="22" customFormat="1" x14ac:dyDescent="0.25">
      <c r="A165" s="19" t="s">
        <v>254</v>
      </c>
      <c r="B165" s="33" t="s">
        <v>255</v>
      </c>
      <c r="C165" s="20" t="s">
        <v>256</v>
      </c>
      <c r="D165" s="20" t="s">
        <v>257</v>
      </c>
      <c r="E165" s="85">
        <v>11.68</v>
      </c>
      <c r="F165" s="20">
        <v>3222</v>
      </c>
      <c r="G165" s="20" t="s">
        <v>42</v>
      </c>
    </row>
    <row r="166" spans="1:7" s="22" customFormat="1" x14ac:dyDescent="0.25">
      <c r="A166" s="19" t="s">
        <v>16</v>
      </c>
      <c r="B166" s="33" t="s">
        <v>16</v>
      </c>
      <c r="C166" s="20" t="s">
        <v>16</v>
      </c>
      <c r="D166" s="20" t="s">
        <v>17</v>
      </c>
      <c r="E166" s="85">
        <v>11.68</v>
      </c>
      <c r="F166" s="20"/>
      <c r="G166" s="20" t="s">
        <v>16</v>
      </c>
    </row>
    <row r="167" spans="1:7" s="22" customFormat="1" x14ac:dyDescent="0.25">
      <c r="A167" s="19" t="s">
        <v>258</v>
      </c>
      <c r="B167" s="33" t="s">
        <v>259</v>
      </c>
      <c r="C167" s="20" t="s">
        <v>260</v>
      </c>
      <c r="D167" s="20" t="s">
        <v>100</v>
      </c>
      <c r="E167" s="85">
        <v>0.23</v>
      </c>
      <c r="F167" s="20">
        <v>3433</v>
      </c>
      <c r="G167" s="20" t="s">
        <v>261</v>
      </c>
    </row>
    <row r="168" spans="1:7" s="22" customFormat="1" x14ac:dyDescent="0.25">
      <c r="A168" s="19" t="s">
        <v>16</v>
      </c>
      <c r="B168" s="33" t="s">
        <v>16</v>
      </c>
      <c r="C168" s="20" t="s">
        <v>16</v>
      </c>
      <c r="D168" s="20" t="s">
        <v>17</v>
      </c>
      <c r="E168" s="85">
        <v>0.23</v>
      </c>
      <c r="F168" s="20"/>
      <c r="G168" s="20" t="s">
        <v>16</v>
      </c>
    </row>
    <row r="169" spans="1:7" s="22" customFormat="1" x14ac:dyDescent="0.25">
      <c r="A169" s="19" t="s">
        <v>262</v>
      </c>
      <c r="B169" s="33" t="s">
        <v>263</v>
      </c>
      <c r="C169" s="20" t="s">
        <v>264</v>
      </c>
      <c r="D169" s="20" t="s">
        <v>21</v>
      </c>
      <c r="E169" s="85">
        <v>199.09</v>
      </c>
      <c r="F169" s="20">
        <v>3222</v>
      </c>
      <c r="G169" s="20" t="s">
        <v>42</v>
      </c>
    </row>
    <row r="170" spans="1:7" s="22" customFormat="1" x14ac:dyDescent="0.25">
      <c r="A170" s="19" t="s">
        <v>16</v>
      </c>
      <c r="B170" s="33" t="s">
        <v>16</v>
      </c>
      <c r="C170" s="20" t="s">
        <v>16</v>
      </c>
      <c r="D170" s="20" t="s">
        <v>17</v>
      </c>
      <c r="E170" s="85">
        <v>199.09</v>
      </c>
      <c r="F170" s="20"/>
      <c r="G170" s="20" t="s">
        <v>16</v>
      </c>
    </row>
    <row r="171" spans="1:7" s="22" customFormat="1" x14ac:dyDescent="0.25">
      <c r="A171" s="19" t="s">
        <v>265</v>
      </c>
      <c r="B171" s="33" t="s">
        <v>266</v>
      </c>
      <c r="C171" s="20" t="s">
        <v>267</v>
      </c>
      <c r="D171" s="20" t="s">
        <v>21</v>
      </c>
      <c r="E171" s="85">
        <v>287.88</v>
      </c>
      <c r="F171" s="20">
        <v>3232</v>
      </c>
      <c r="G171" s="20" t="s">
        <v>47</v>
      </c>
    </row>
    <row r="172" spans="1:7" s="22" customFormat="1" x14ac:dyDescent="0.25">
      <c r="A172" s="19" t="s">
        <v>16</v>
      </c>
      <c r="B172" s="33" t="s">
        <v>16</v>
      </c>
      <c r="C172" s="20" t="s">
        <v>16</v>
      </c>
      <c r="D172" s="20" t="s">
        <v>17</v>
      </c>
      <c r="E172" s="85">
        <v>287.88</v>
      </c>
      <c r="F172" s="20"/>
      <c r="G172" s="20" t="s">
        <v>16</v>
      </c>
    </row>
    <row r="173" spans="1:7" s="22" customFormat="1" x14ac:dyDescent="0.25">
      <c r="A173" s="19" t="s">
        <v>268</v>
      </c>
      <c r="B173" s="33" t="s">
        <v>269</v>
      </c>
      <c r="C173" s="20" t="s">
        <v>270</v>
      </c>
      <c r="D173" s="20" t="s">
        <v>271</v>
      </c>
      <c r="E173" s="85">
        <v>106</v>
      </c>
      <c r="F173" s="20">
        <v>3232</v>
      </c>
      <c r="G173" s="20" t="s">
        <v>47</v>
      </c>
    </row>
    <row r="174" spans="1:7" s="22" customFormat="1" x14ac:dyDescent="0.25">
      <c r="A174" s="19" t="s">
        <v>268</v>
      </c>
      <c r="B174" s="33" t="s">
        <v>269</v>
      </c>
      <c r="C174" s="20" t="s">
        <v>270</v>
      </c>
      <c r="D174" s="20" t="s">
        <v>271</v>
      </c>
      <c r="E174" s="85">
        <v>10</v>
      </c>
      <c r="F174" s="20">
        <v>3239</v>
      </c>
      <c r="G174" s="20" t="s">
        <v>65</v>
      </c>
    </row>
    <row r="175" spans="1:7" s="22" customFormat="1" x14ac:dyDescent="0.25">
      <c r="A175" s="19" t="s">
        <v>16</v>
      </c>
      <c r="B175" s="33" t="s">
        <v>16</v>
      </c>
      <c r="C175" s="20" t="s">
        <v>16</v>
      </c>
      <c r="D175" s="20" t="s">
        <v>17</v>
      </c>
      <c r="E175" s="85">
        <v>116</v>
      </c>
      <c r="F175" s="20"/>
      <c r="G175" s="20" t="s">
        <v>16</v>
      </c>
    </row>
    <row r="176" spans="1:7" s="22" customFormat="1" x14ac:dyDescent="0.25">
      <c r="A176" s="19" t="s">
        <v>272</v>
      </c>
      <c r="B176" s="33" t="s">
        <v>273</v>
      </c>
      <c r="C176" s="20" t="s">
        <v>274</v>
      </c>
      <c r="D176" s="20" t="s">
        <v>275</v>
      </c>
      <c r="E176" s="85">
        <v>412.5</v>
      </c>
      <c r="F176" s="20">
        <v>3213</v>
      </c>
      <c r="G176" s="20" t="s">
        <v>253</v>
      </c>
    </row>
    <row r="177" spans="1:7" s="22" customFormat="1" x14ac:dyDescent="0.25">
      <c r="A177" s="19" t="s">
        <v>16</v>
      </c>
      <c r="B177" s="33" t="s">
        <v>16</v>
      </c>
      <c r="C177" s="20" t="s">
        <v>16</v>
      </c>
      <c r="D177" s="20" t="s">
        <v>17</v>
      </c>
      <c r="E177" s="85">
        <v>412.5</v>
      </c>
      <c r="F177" s="20"/>
      <c r="G177" s="20" t="s">
        <v>16</v>
      </c>
    </row>
    <row r="178" spans="1:7" s="22" customFormat="1" x14ac:dyDescent="0.25">
      <c r="A178" s="19" t="s">
        <v>276</v>
      </c>
      <c r="B178" s="33" t="s">
        <v>277</v>
      </c>
      <c r="C178" s="20" t="s">
        <v>278</v>
      </c>
      <c r="D178" s="20" t="s">
        <v>275</v>
      </c>
      <c r="E178" s="85">
        <v>1558.81</v>
      </c>
      <c r="F178" s="20">
        <v>3232</v>
      </c>
      <c r="G178" s="20" t="s">
        <v>47</v>
      </c>
    </row>
    <row r="179" spans="1:7" s="22" customFormat="1" x14ac:dyDescent="0.25">
      <c r="A179" s="19" t="s">
        <v>16</v>
      </c>
      <c r="B179" s="33" t="s">
        <v>16</v>
      </c>
      <c r="C179" s="20" t="s">
        <v>16</v>
      </c>
      <c r="D179" s="20" t="s">
        <v>17</v>
      </c>
      <c r="E179" s="85">
        <v>1558.81</v>
      </c>
      <c r="F179" s="20"/>
      <c r="G179" s="20" t="s">
        <v>16</v>
      </c>
    </row>
    <row r="180" spans="1:7" s="22" customFormat="1" x14ac:dyDescent="0.25">
      <c r="A180" s="19" t="s">
        <v>279</v>
      </c>
      <c r="B180" s="33" t="s">
        <v>280</v>
      </c>
      <c r="C180" s="20" t="s">
        <v>281</v>
      </c>
      <c r="D180" s="20" t="s">
        <v>21</v>
      </c>
      <c r="E180" s="85">
        <v>7925</v>
      </c>
      <c r="F180" s="20">
        <v>3239</v>
      </c>
      <c r="G180" s="20" t="s">
        <v>65</v>
      </c>
    </row>
    <row r="181" spans="1:7" s="22" customFormat="1" x14ac:dyDescent="0.25">
      <c r="A181" s="19" t="s">
        <v>16</v>
      </c>
      <c r="B181" s="33" t="s">
        <v>16</v>
      </c>
      <c r="C181" s="20" t="s">
        <v>16</v>
      </c>
      <c r="D181" s="20" t="s">
        <v>17</v>
      </c>
      <c r="E181" s="85">
        <v>7925</v>
      </c>
      <c r="F181" s="20"/>
      <c r="G181" s="20" t="s">
        <v>16</v>
      </c>
    </row>
    <row r="182" spans="1:7" s="22" customFormat="1" x14ac:dyDescent="0.25">
      <c r="A182" s="19" t="s">
        <v>282</v>
      </c>
      <c r="B182" s="33" t="s">
        <v>283</v>
      </c>
      <c r="C182" s="20" t="s">
        <v>284</v>
      </c>
      <c r="D182" s="20" t="s">
        <v>104</v>
      </c>
      <c r="E182" s="85">
        <v>58.4</v>
      </c>
      <c r="F182" s="20">
        <v>3224</v>
      </c>
      <c r="G182" s="20" t="s">
        <v>38</v>
      </c>
    </row>
    <row r="183" spans="1:7" s="22" customFormat="1" x14ac:dyDescent="0.25">
      <c r="A183" s="19" t="s">
        <v>16</v>
      </c>
      <c r="B183" s="33" t="s">
        <v>16</v>
      </c>
      <c r="C183" s="20" t="s">
        <v>16</v>
      </c>
      <c r="D183" s="20" t="s">
        <v>17</v>
      </c>
      <c r="E183" s="85">
        <v>58.4</v>
      </c>
      <c r="F183" s="20"/>
      <c r="G183" s="20" t="s">
        <v>16</v>
      </c>
    </row>
    <row r="184" spans="1:7" s="22" customFormat="1" x14ac:dyDescent="0.25">
      <c r="A184" s="19" t="s">
        <v>285</v>
      </c>
      <c r="B184" s="33" t="s">
        <v>286</v>
      </c>
      <c r="C184" s="20" t="s">
        <v>287</v>
      </c>
      <c r="D184" s="20" t="s">
        <v>21</v>
      </c>
      <c r="E184" s="85">
        <v>800</v>
      </c>
      <c r="F184" s="20">
        <v>3239</v>
      </c>
      <c r="G184" s="20" t="s">
        <v>65</v>
      </c>
    </row>
    <row r="185" spans="1:7" s="22" customFormat="1" x14ac:dyDescent="0.25">
      <c r="A185" s="19" t="s">
        <v>16</v>
      </c>
      <c r="B185" s="33" t="s">
        <v>16</v>
      </c>
      <c r="C185" s="20" t="s">
        <v>16</v>
      </c>
      <c r="D185" s="20" t="s">
        <v>17</v>
      </c>
      <c r="E185" s="85">
        <v>800</v>
      </c>
      <c r="F185" s="20"/>
      <c r="G185" s="20" t="s">
        <v>16</v>
      </c>
    </row>
    <row r="186" spans="1:7" s="22" customFormat="1" x14ac:dyDescent="0.25">
      <c r="A186" s="19" t="s">
        <v>288</v>
      </c>
      <c r="B186" s="33" t="s">
        <v>289</v>
      </c>
      <c r="C186" s="20" t="s">
        <v>290</v>
      </c>
      <c r="D186" s="20" t="s">
        <v>21</v>
      </c>
      <c r="E186" s="85">
        <v>721.7</v>
      </c>
      <c r="F186" s="20">
        <v>3234</v>
      </c>
      <c r="G186" s="20" t="s">
        <v>29</v>
      </c>
    </row>
    <row r="187" spans="1:7" s="22" customFormat="1" x14ac:dyDescent="0.25">
      <c r="A187" s="19" t="s">
        <v>16</v>
      </c>
      <c r="B187" s="33" t="s">
        <v>16</v>
      </c>
      <c r="C187" s="20" t="s">
        <v>16</v>
      </c>
      <c r="D187" s="20" t="s">
        <v>17</v>
      </c>
      <c r="E187" s="85">
        <f>E186</f>
        <v>721.7</v>
      </c>
      <c r="F187" s="20"/>
      <c r="G187" s="20" t="s">
        <v>16</v>
      </c>
    </row>
    <row r="188" spans="1:7" s="22" customFormat="1" x14ac:dyDescent="0.25">
      <c r="A188" s="19" t="s">
        <v>291</v>
      </c>
      <c r="B188" s="33" t="s">
        <v>292</v>
      </c>
      <c r="C188" s="20" t="s">
        <v>293</v>
      </c>
      <c r="D188" s="20" t="s">
        <v>21</v>
      </c>
      <c r="E188" s="85">
        <v>779.88</v>
      </c>
      <c r="F188" s="20">
        <v>3222</v>
      </c>
      <c r="G188" s="20" t="s">
        <v>42</v>
      </c>
    </row>
    <row r="189" spans="1:7" s="22" customFormat="1" x14ac:dyDescent="0.25">
      <c r="A189" s="19" t="s">
        <v>16</v>
      </c>
      <c r="B189" s="33" t="s">
        <v>16</v>
      </c>
      <c r="C189" s="20" t="s">
        <v>16</v>
      </c>
      <c r="D189" s="20" t="s">
        <v>17</v>
      </c>
      <c r="E189" s="85">
        <v>779.88</v>
      </c>
      <c r="F189" s="20"/>
      <c r="G189" s="20" t="s">
        <v>16</v>
      </c>
    </row>
    <row r="190" spans="1:7" s="22" customFormat="1" x14ac:dyDescent="0.25">
      <c r="A190" s="19" t="s">
        <v>294</v>
      </c>
      <c r="B190" s="33" t="s">
        <v>295</v>
      </c>
      <c r="C190" s="20" t="s">
        <v>296</v>
      </c>
      <c r="D190" s="20" t="s">
        <v>195</v>
      </c>
      <c r="E190" s="85">
        <v>402.75</v>
      </c>
      <c r="F190" s="20">
        <v>3232</v>
      </c>
      <c r="G190" s="20" t="s">
        <v>47</v>
      </c>
    </row>
    <row r="191" spans="1:7" s="22" customFormat="1" x14ac:dyDescent="0.25">
      <c r="A191" s="19" t="s">
        <v>16</v>
      </c>
      <c r="B191" s="33" t="s">
        <v>16</v>
      </c>
      <c r="C191" s="20" t="s">
        <v>16</v>
      </c>
      <c r="D191" s="20" t="s">
        <v>17</v>
      </c>
      <c r="E191" s="85">
        <v>402.75</v>
      </c>
      <c r="F191" s="20"/>
      <c r="G191" s="20" t="s">
        <v>16</v>
      </c>
    </row>
    <row r="192" spans="1:7" s="22" customFormat="1" x14ac:dyDescent="0.25">
      <c r="A192" s="19" t="s">
        <v>297</v>
      </c>
      <c r="B192" s="33" t="s">
        <v>298</v>
      </c>
      <c r="C192" s="20" t="s">
        <v>299</v>
      </c>
      <c r="D192" s="20" t="s">
        <v>300</v>
      </c>
      <c r="E192" s="85">
        <v>1250</v>
      </c>
      <c r="F192" s="20">
        <v>3239</v>
      </c>
      <c r="G192" s="20" t="s">
        <v>65</v>
      </c>
    </row>
    <row r="193" spans="1:7" s="22" customFormat="1" x14ac:dyDescent="0.25">
      <c r="A193" s="19" t="s">
        <v>16</v>
      </c>
      <c r="B193" s="33" t="s">
        <v>16</v>
      </c>
      <c r="C193" s="20" t="s">
        <v>16</v>
      </c>
      <c r="D193" s="20" t="s">
        <v>17</v>
      </c>
      <c r="E193" s="85">
        <v>1250</v>
      </c>
      <c r="F193" s="20"/>
      <c r="G193" s="20" t="s">
        <v>16</v>
      </c>
    </row>
    <row r="194" spans="1:7" s="22" customFormat="1" x14ac:dyDescent="0.25">
      <c r="A194" s="19" t="s">
        <v>301</v>
      </c>
      <c r="B194" s="33" t="s">
        <v>302</v>
      </c>
      <c r="C194" s="20" t="s">
        <v>303</v>
      </c>
      <c r="D194" s="20" t="s">
        <v>21</v>
      </c>
      <c r="E194" s="85">
        <v>3625</v>
      </c>
      <c r="F194" s="20">
        <v>3239</v>
      </c>
      <c r="G194" s="20" t="s">
        <v>65</v>
      </c>
    </row>
    <row r="195" spans="1:7" s="22" customFormat="1" x14ac:dyDescent="0.25">
      <c r="A195" s="19" t="s">
        <v>16</v>
      </c>
      <c r="B195" s="33" t="s">
        <v>16</v>
      </c>
      <c r="C195" s="20" t="s">
        <v>16</v>
      </c>
      <c r="D195" s="20" t="s">
        <v>17</v>
      </c>
      <c r="E195" s="85">
        <v>3625</v>
      </c>
      <c r="F195" s="20"/>
      <c r="G195" s="20" t="s">
        <v>16</v>
      </c>
    </row>
    <row r="196" spans="1:7" s="22" customFormat="1" x14ac:dyDescent="0.25">
      <c r="A196" s="19" t="s">
        <v>304</v>
      </c>
      <c r="B196" s="33" t="s">
        <v>305</v>
      </c>
      <c r="C196" s="20" t="s">
        <v>306</v>
      </c>
      <c r="D196" s="20" t="s">
        <v>21</v>
      </c>
      <c r="E196" s="85">
        <v>4942.5600000000004</v>
      </c>
      <c r="F196" s="20">
        <v>3234</v>
      </c>
      <c r="G196" s="20" t="s">
        <v>29</v>
      </c>
    </row>
    <row r="197" spans="1:7" s="22" customFormat="1" x14ac:dyDescent="0.25">
      <c r="A197" s="19" t="s">
        <v>16</v>
      </c>
      <c r="B197" s="33" t="s">
        <v>16</v>
      </c>
      <c r="C197" s="20" t="s">
        <v>16</v>
      </c>
      <c r="D197" s="20" t="s">
        <v>17</v>
      </c>
      <c r="E197" s="85">
        <v>4942.5600000000004</v>
      </c>
      <c r="F197" s="20"/>
      <c r="G197" s="20" t="s">
        <v>16</v>
      </c>
    </row>
    <row r="198" spans="1:7" s="22" customFormat="1" x14ac:dyDescent="0.25">
      <c r="A198" s="19" t="s">
        <v>307</v>
      </c>
      <c r="B198" s="33" t="s">
        <v>308</v>
      </c>
      <c r="C198" s="20" t="s">
        <v>309</v>
      </c>
      <c r="D198" s="20" t="s">
        <v>21</v>
      </c>
      <c r="E198" s="85">
        <v>8.98</v>
      </c>
      <c r="F198" s="20">
        <v>3222</v>
      </c>
      <c r="G198" s="20" t="s">
        <v>42</v>
      </c>
    </row>
    <row r="199" spans="1:7" s="22" customFormat="1" x14ac:dyDescent="0.25">
      <c r="A199" s="19" t="s">
        <v>307</v>
      </c>
      <c r="B199" s="33" t="s">
        <v>308</v>
      </c>
      <c r="C199" s="20" t="s">
        <v>309</v>
      </c>
      <c r="D199" s="20" t="s">
        <v>21</v>
      </c>
      <c r="E199" s="85">
        <v>82.56</v>
      </c>
      <c r="F199" s="20">
        <v>3234</v>
      </c>
      <c r="G199" s="20" t="s">
        <v>29</v>
      </c>
    </row>
    <row r="200" spans="1:7" s="22" customFormat="1" x14ac:dyDescent="0.25">
      <c r="A200" s="19" t="s">
        <v>16</v>
      </c>
      <c r="B200" s="33" t="s">
        <v>16</v>
      </c>
      <c r="C200" s="20" t="s">
        <v>16</v>
      </c>
      <c r="D200" s="20" t="s">
        <v>17</v>
      </c>
      <c r="E200" s="85">
        <v>91.54</v>
      </c>
      <c r="F200" s="20"/>
      <c r="G200" s="20" t="s">
        <v>16</v>
      </c>
    </row>
    <row r="201" spans="1:7" s="22" customFormat="1" x14ac:dyDescent="0.25">
      <c r="A201" s="19" t="s">
        <v>310</v>
      </c>
      <c r="B201" s="33" t="s">
        <v>311</v>
      </c>
      <c r="C201" s="20" t="s">
        <v>312</v>
      </c>
      <c r="D201" s="20" t="s">
        <v>21</v>
      </c>
      <c r="E201" s="85">
        <v>229.73</v>
      </c>
      <c r="F201" s="20">
        <v>3223</v>
      </c>
      <c r="G201" s="20" t="s">
        <v>75</v>
      </c>
    </row>
    <row r="202" spans="1:7" s="22" customFormat="1" x14ac:dyDescent="0.25">
      <c r="A202" s="19" t="s">
        <v>310</v>
      </c>
      <c r="B202" s="33" t="s">
        <v>311</v>
      </c>
      <c r="C202" s="20" t="s">
        <v>312</v>
      </c>
      <c r="D202" s="20" t="s">
        <v>21</v>
      </c>
      <c r="E202" s="85">
        <v>3</v>
      </c>
      <c r="F202" s="20">
        <v>3231</v>
      </c>
      <c r="G202" s="20" t="s">
        <v>26</v>
      </c>
    </row>
    <row r="203" spans="1:7" s="22" customFormat="1" x14ac:dyDescent="0.25">
      <c r="A203" s="19" t="s">
        <v>310</v>
      </c>
      <c r="B203" s="33" t="s">
        <v>311</v>
      </c>
      <c r="C203" s="20" t="s">
        <v>312</v>
      </c>
      <c r="D203" s="20" t="s">
        <v>21</v>
      </c>
      <c r="E203" s="85">
        <v>248.85</v>
      </c>
      <c r="F203" s="20">
        <v>3234</v>
      </c>
      <c r="G203" s="20" t="s">
        <v>29</v>
      </c>
    </row>
    <row r="204" spans="1:7" s="22" customFormat="1" x14ac:dyDescent="0.25">
      <c r="A204" s="19" t="s">
        <v>310</v>
      </c>
      <c r="B204" s="33" t="s">
        <v>311</v>
      </c>
      <c r="C204" s="20" t="s">
        <v>312</v>
      </c>
      <c r="D204" s="20" t="s">
        <v>21</v>
      </c>
      <c r="E204" s="85">
        <v>4273.6899999999996</v>
      </c>
      <c r="F204" s="20">
        <v>3235</v>
      </c>
      <c r="G204" s="20" t="s">
        <v>148</v>
      </c>
    </row>
    <row r="205" spans="1:7" s="22" customFormat="1" x14ac:dyDescent="0.25">
      <c r="A205" s="19" t="s">
        <v>310</v>
      </c>
      <c r="B205" s="33" t="s">
        <v>311</v>
      </c>
      <c r="C205" s="20" t="s">
        <v>312</v>
      </c>
      <c r="D205" s="20" t="s">
        <v>21</v>
      </c>
      <c r="E205" s="85">
        <v>111.11</v>
      </c>
      <c r="F205" s="20">
        <v>3239</v>
      </c>
      <c r="G205" s="20" t="s">
        <v>65</v>
      </c>
    </row>
    <row r="206" spans="1:7" s="22" customFormat="1" x14ac:dyDescent="0.25">
      <c r="A206" s="19" t="s">
        <v>16</v>
      </c>
      <c r="B206" s="33" t="s">
        <v>16</v>
      </c>
      <c r="C206" s="20" t="s">
        <v>16</v>
      </c>
      <c r="D206" s="20" t="s">
        <v>17</v>
      </c>
      <c r="E206" s="85">
        <v>4866.38</v>
      </c>
      <c r="F206" s="20"/>
      <c r="G206" s="20" t="s">
        <v>16</v>
      </c>
    </row>
    <row r="207" spans="1:7" s="22" customFormat="1" x14ac:dyDescent="0.25">
      <c r="A207" s="19" t="s">
        <v>313</v>
      </c>
      <c r="B207" s="33" t="s">
        <v>314</v>
      </c>
      <c r="C207" s="20" t="s">
        <v>315</v>
      </c>
      <c r="D207" s="20" t="s">
        <v>21</v>
      </c>
      <c r="E207" s="85">
        <v>28</v>
      </c>
      <c r="F207" s="20">
        <v>3221</v>
      </c>
      <c r="G207" s="20" t="s">
        <v>25</v>
      </c>
    </row>
    <row r="208" spans="1:7" s="22" customFormat="1" x14ac:dyDescent="0.25">
      <c r="A208" s="19" t="s">
        <v>16</v>
      </c>
      <c r="B208" s="33" t="s">
        <v>16</v>
      </c>
      <c r="C208" s="20" t="s">
        <v>16</v>
      </c>
      <c r="D208" s="20" t="s">
        <v>17</v>
      </c>
      <c r="E208" s="85">
        <v>28</v>
      </c>
      <c r="F208" s="20"/>
      <c r="G208" s="20" t="s">
        <v>16</v>
      </c>
    </row>
    <row r="209" spans="1:7" s="22" customFormat="1" x14ac:dyDescent="0.25">
      <c r="A209" s="19" t="s">
        <v>316</v>
      </c>
      <c r="B209" s="33" t="s">
        <v>317</v>
      </c>
      <c r="C209" s="20" t="s">
        <v>318</v>
      </c>
      <c r="D209" s="20" t="s">
        <v>239</v>
      </c>
      <c r="E209" s="85">
        <v>59.38</v>
      </c>
      <c r="F209" s="20">
        <v>3232</v>
      </c>
      <c r="G209" s="20" t="s">
        <v>47</v>
      </c>
    </row>
    <row r="210" spans="1:7" s="22" customFormat="1" x14ac:dyDescent="0.25">
      <c r="A210" s="19" t="s">
        <v>16</v>
      </c>
      <c r="B210" s="33" t="s">
        <v>16</v>
      </c>
      <c r="C210" s="20" t="s">
        <v>16</v>
      </c>
      <c r="D210" s="20" t="s">
        <v>17</v>
      </c>
      <c r="E210" s="85">
        <v>59.38</v>
      </c>
      <c r="F210" s="20"/>
      <c r="G210" s="20" t="s">
        <v>16</v>
      </c>
    </row>
    <row r="211" spans="1:7" s="22" customFormat="1" x14ac:dyDescent="0.25">
      <c r="A211" s="19" t="s">
        <v>319</v>
      </c>
      <c r="B211" s="33" t="s">
        <v>320</v>
      </c>
      <c r="C211" s="20" t="s">
        <v>321</v>
      </c>
      <c r="D211" s="20" t="s">
        <v>21</v>
      </c>
      <c r="E211" s="85">
        <v>8925</v>
      </c>
      <c r="F211" s="20">
        <v>3239</v>
      </c>
      <c r="G211" s="20" t="s">
        <v>65</v>
      </c>
    </row>
    <row r="212" spans="1:7" s="22" customFormat="1" x14ac:dyDescent="0.25">
      <c r="A212" s="19" t="s">
        <v>16</v>
      </c>
      <c r="B212" s="33" t="s">
        <v>16</v>
      </c>
      <c r="C212" s="20" t="s">
        <v>16</v>
      </c>
      <c r="D212" s="20" t="s">
        <v>17</v>
      </c>
      <c r="E212" s="85">
        <v>8925</v>
      </c>
      <c r="F212" s="20"/>
      <c r="G212" s="20" t="s">
        <v>16</v>
      </c>
    </row>
    <row r="213" spans="1:7" s="22" customFormat="1" x14ac:dyDescent="0.25">
      <c r="A213" s="19" t="s">
        <v>322</v>
      </c>
      <c r="B213" s="33" t="s">
        <v>323</v>
      </c>
      <c r="C213" s="20" t="s">
        <v>324</v>
      </c>
      <c r="D213" s="20" t="s">
        <v>21</v>
      </c>
      <c r="E213" s="85">
        <v>15400</v>
      </c>
      <c r="F213" s="20">
        <v>3239</v>
      </c>
      <c r="G213" s="20" t="s">
        <v>65</v>
      </c>
    </row>
    <row r="214" spans="1:7" s="22" customFormat="1" x14ac:dyDescent="0.25">
      <c r="A214" s="19" t="s">
        <v>16</v>
      </c>
      <c r="B214" s="33" t="s">
        <v>16</v>
      </c>
      <c r="C214" s="20" t="s">
        <v>16</v>
      </c>
      <c r="D214" s="20" t="s">
        <v>17</v>
      </c>
      <c r="E214" s="85">
        <v>15400</v>
      </c>
      <c r="F214" s="20"/>
      <c r="G214" s="20" t="s">
        <v>16</v>
      </c>
    </row>
    <row r="215" spans="1:7" s="22" customFormat="1" x14ac:dyDescent="0.25">
      <c r="A215" s="19" t="s">
        <v>325</v>
      </c>
      <c r="B215" s="33" t="s">
        <v>326</v>
      </c>
      <c r="C215" s="20" t="s">
        <v>327</v>
      </c>
      <c r="D215" s="20" t="s">
        <v>95</v>
      </c>
      <c r="E215" s="85">
        <v>67.849999999999994</v>
      </c>
      <c r="F215" s="20">
        <v>3231</v>
      </c>
      <c r="G215" s="20" t="s">
        <v>26</v>
      </c>
    </row>
    <row r="216" spans="1:7" s="22" customFormat="1" x14ac:dyDescent="0.25">
      <c r="A216" s="19" t="s">
        <v>16</v>
      </c>
      <c r="B216" s="33" t="s">
        <v>16</v>
      </c>
      <c r="C216" s="20" t="s">
        <v>16</v>
      </c>
      <c r="D216" s="20" t="s">
        <v>17</v>
      </c>
      <c r="E216" s="85">
        <v>67.849999999999994</v>
      </c>
      <c r="F216" s="20"/>
      <c r="G216" s="20" t="s">
        <v>16</v>
      </c>
    </row>
    <row r="217" spans="1:7" s="22" customFormat="1" x14ac:dyDescent="0.25">
      <c r="A217" s="19" t="s">
        <v>328</v>
      </c>
      <c r="B217" s="33" t="s">
        <v>329</v>
      </c>
      <c r="C217" s="20" t="s">
        <v>330</v>
      </c>
      <c r="D217" s="20" t="s">
        <v>21</v>
      </c>
      <c r="E217" s="85">
        <v>104.6</v>
      </c>
      <c r="F217" s="20">
        <v>3222</v>
      </c>
      <c r="G217" s="20" t="s">
        <v>42</v>
      </c>
    </row>
    <row r="218" spans="1:7" s="22" customFormat="1" x14ac:dyDescent="0.25">
      <c r="A218" s="19" t="s">
        <v>16</v>
      </c>
      <c r="B218" s="33" t="s">
        <v>16</v>
      </c>
      <c r="C218" s="20" t="s">
        <v>16</v>
      </c>
      <c r="D218" s="20" t="s">
        <v>17</v>
      </c>
      <c r="E218" s="85">
        <v>104.6</v>
      </c>
      <c r="F218" s="20"/>
      <c r="G218" s="20" t="s">
        <v>16</v>
      </c>
    </row>
    <row r="219" spans="1:7" s="22" customFormat="1" x14ac:dyDescent="0.25">
      <c r="A219" s="19" t="s">
        <v>331</v>
      </c>
      <c r="B219" s="33" t="s">
        <v>332</v>
      </c>
      <c r="C219" s="20" t="s">
        <v>333</v>
      </c>
      <c r="D219" s="20" t="s">
        <v>104</v>
      </c>
      <c r="E219" s="85">
        <v>110</v>
      </c>
      <c r="F219" s="20">
        <v>3211</v>
      </c>
      <c r="G219" s="20" t="s">
        <v>83</v>
      </c>
    </row>
    <row r="220" spans="1:7" s="22" customFormat="1" x14ac:dyDescent="0.25">
      <c r="A220" s="19" t="s">
        <v>16</v>
      </c>
      <c r="B220" s="33" t="s">
        <v>16</v>
      </c>
      <c r="C220" s="20" t="s">
        <v>16</v>
      </c>
      <c r="D220" s="20" t="s">
        <v>17</v>
      </c>
      <c r="E220" s="85">
        <v>110</v>
      </c>
      <c r="F220" s="20"/>
      <c r="G220" s="20" t="s">
        <v>16</v>
      </c>
    </row>
    <row r="221" spans="1:7" s="22" customFormat="1" x14ac:dyDescent="0.25">
      <c r="A221" s="19" t="s">
        <v>334</v>
      </c>
      <c r="B221" s="33" t="s">
        <v>335</v>
      </c>
      <c r="C221" s="20" t="s">
        <v>336</v>
      </c>
      <c r="D221" s="20" t="s">
        <v>21</v>
      </c>
      <c r="E221" s="85">
        <v>4640</v>
      </c>
      <c r="F221" s="20">
        <v>3239</v>
      </c>
      <c r="G221" s="20" t="s">
        <v>65</v>
      </c>
    </row>
    <row r="222" spans="1:7" s="22" customFormat="1" x14ac:dyDescent="0.25">
      <c r="A222" s="19" t="s">
        <v>16</v>
      </c>
      <c r="B222" s="33" t="s">
        <v>16</v>
      </c>
      <c r="C222" s="20" t="s">
        <v>16</v>
      </c>
      <c r="D222" s="20" t="s">
        <v>17</v>
      </c>
      <c r="E222" s="85">
        <v>4640</v>
      </c>
      <c r="F222" s="20"/>
      <c r="G222" s="20" t="s">
        <v>16</v>
      </c>
    </row>
    <row r="223" spans="1:7" s="22" customFormat="1" x14ac:dyDescent="0.25">
      <c r="A223" s="19" t="s">
        <v>337</v>
      </c>
      <c r="B223" s="33" t="s">
        <v>338</v>
      </c>
      <c r="C223" s="20" t="s">
        <v>339</v>
      </c>
      <c r="D223" s="20" t="s">
        <v>246</v>
      </c>
      <c r="E223" s="85">
        <v>1101.1099999999999</v>
      </c>
      <c r="F223" s="20">
        <v>3223</v>
      </c>
      <c r="G223" s="20" t="s">
        <v>75</v>
      </c>
    </row>
    <row r="224" spans="1:7" s="22" customFormat="1" x14ac:dyDescent="0.25">
      <c r="A224" s="19" t="s">
        <v>16</v>
      </c>
      <c r="B224" s="33" t="s">
        <v>16</v>
      </c>
      <c r="C224" s="20" t="s">
        <v>16</v>
      </c>
      <c r="D224" s="20" t="s">
        <v>17</v>
      </c>
      <c r="E224" s="85">
        <v>1101.1099999999999</v>
      </c>
      <c r="F224" s="20"/>
      <c r="G224" s="20" t="s">
        <v>16</v>
      </c>
    </row>
    <row r="225" spans="1:7" s="22" customFormat="1" x14ac:dyDescent="0.25">
      <c r="A225" s="19" t="s">
        <v>340</v>
      </c>
      <c r="B225" s="33" t="s">
        <v>341</v>
      </c>
      <c r="C225" s="20" t="s">
        <v>342</v>
      </c>
      <c r="D225" s="20" t="s">
        <v>21</v>
      </c>
      <c r="E225" s="85">
        <v>10938.6</v>
      </c>
      <c r="F225" s="20">
        <v>3237</v>
      </c>
      <c r="G225" s="20" t="s">
        <v>52</v>
      </c>
    </row>
    <row r="226" spans="1:7" s="22" customFormat="1" x14ac:dyDescent="0.25">
      <c r="A226" s="19" t="s">
        <v>16</v>
      </c>
      <c r="B226" s="33" t="s">
        <v>16</v>
      </c>
      <c r="C226" s="20" t="s">
        <v>16</v>
      </c>
      <c r="D226" s="20" t="s">
        <v>17</v>
      </c>
      <c r="E226" s="85">
        <v>10938.6</v>
      </c>
      <c r="F226" s="20"/>
      <c r="G226" s="20" t="s">
        <v>16</v>
      </c>
    </row>
    <row r="227" spans="1:7" s="22" customFormat="1" x14ac:dyDescent="0.25">
      <c r="A227" s="19" t="s">
        <v>343</v>
      </c>
      <c r="B227" s="33" t="s">
        <v>344</v>
      </c>
      <c r="C227" s="20" t="s">
        <v>345</v>
      </c>
      <c r="D227" s="20" t="s">
        <v>95</v>
      </c>
      <c r="E227" s="85">
        <v>17875.75</v>
      </c>
      <c r="F227" s="20">
        <v>3239</v>
      </c>
      <c r="G227" s="20" t="s">
        <v>65</v>
      </c>
    </row>
    <row r="228" spans="1:7" s="22" customFormat="1" x14ac:dyDescent="0.25">
      <c r="A228" s="19" t="s">
        <v>16</v>
      </c>
      <c r="B228" s="33" t="s">
        <v>16</v>
      </c>
      <c r="C228" s="20" t="s">
        <v>16</v>
      </c>
      <c r="D228" s="20" t="s">
        <v>17</v>
      </c>
      <c r="E228" s="85">
        <v>17875.75</v>
      </c>
      <c r="F228" s="20"/>
      <c r="G228" s="20" t="s">
        <v>16</v>
      </c>
    </row>
    <row r="229" spans="1:7" s="22" customFormat="1" x14ac:dyDescent="0.25">
      <c r="A229" s="24">
        <v>507</v>
      </c>
      <c r="B229" s="33" t="s">
        <v>346</v>
      </c>
      <c r="C229" s="23">
        <v>93712633315</v>
      </c>
      <c r="D229" s="20" t="s">
        <v>21</v>
      </c>
      <c r="E229" s="85">
        <v>566.53</v>
      </c>
      <c r="F229" s="20">
        <v>3211</v>
      </c>
      <c r="G229" s="20" t="s">
        <v>83</v>
      </c>
    </row>
    <row r="230" spans="1:7" s="22" customFormat="1" x14ac:dyDescent="0.25">
      <c r="A230" s="19"/>
      <c r="B230" s="33"/>
      <c r="C230" s="20"/>
      <c r="D230" s="20" t="s">
        <v>17</v>
      </c>
      <c r="E230" s="85">
        <f>E229</f>
        <v>566.53</v>
      </c>
      <c r="F230" s="20"/>
      <c r="G230" s="20"/>
    </row>
    <row r="231" spans="1:7" s="22" customFormat="1" x14ac:dyDescent="0.25">
      <c r="A231" s="19" t="s">
        <v>347</v>
      </c>
      <c r="B231" s="33" t="s">
        <v>348</v>
      </c>
      <c r="C231" s="20" t="s">
        <v>349</v>
      </c>
      <c r="D231" s="20" t="s">
        <v>21</v>
      </c>
      <c r="E231" s="85">
        <v>0.55000000000000004</v>
      </c>
      <c r="F231" s="20">
        <v>3225</v>
      </c>
      <c r="G231" s="20" t="s">
        <v>43</v>
      </c>
    </row>
    <row r="232" spans="1:7" s="22" customFormat="1" x14ac:dyDescent="0.25">
      <c r="A232" s="19" t="s">
        <v>347</v>
      </c>
      <c r="B232" s="33" t="s">
        <v>348</v>
      </c>
      <c r="C232" s="20" t="s">
        <v>349</v>
      </c>
      <c r="D232" s="20" t="s">
        <v>21</v>
      </c>
      <c r="E232" s="85">
        <v>1345.3</v>
      </c>
      <c r="F232" s="20">
        <v>3231</v>
      </c>
      <c r="G232" s="20" t="s">
        <v>26</v>
      </c>
    </row>
    <row r="233" spans="1:7" s="22" customFormat="1" x14ac:dyDescent="0.25">
      <c r="A233" s="19" t="s">
        <v>347</v>
      </c>
      <c r="B233" s="33" t="s">
        <v>348</v>
      </c>
      <c r="C233" s="20" t="s">
        <v>349</v>
      </c>
      <c r="D233" s="20" t="s">
        <v>21</v>
      </c>
      <c r="E233" s="85">
        <v>3.32</v>
      </c>
      <c r="F233" s="20">
        <v>3433</v>
      </c>
      <c r="G233" s="20" t="s">
        <v>261</v>
      </c>
    </row>
    <row r="234" spans="1:7" s="22" customFormat="1" x14ac:dyDescent="0.25">
      <c r="A234" s="19" t="s">
        <v>16</v>
      </c>
      <c r="B234" s="33" t="s">
        <v>16</v>
      </c>
      <c r="C234" s="20" t="s">
        <v>16</v>
      </c>
      <c r="D234" s="20" t="s">
        <v>17</v>
      </c>
      <c r="E234" s="85">
        <v>1349.17</v>
      </c>
      <c r="F234" s="20"/>
      <c r="G234" s="20" t="s">
        <v>16</v>
      </c>
    </row>
    <row r="235" spans="1:7" s="22" customFormat="1" x14ac:dyDescent="0.25">
      <c r="A235" s="19" t="s">
        <v>350</v>
      </c>
      <c r="B235" s="33" t="s">
        <v>351</v>
      </c>
      <c r="C235" s="20" t="s">
        <v>352</v>
      </c>
      <c r="D235" s="20" t="s">
        <v>104</v>
      </c>
      <c r="E235" s="85">
        <v>62.82</v>
      </c>
      <c r="F235" s="20">
        <v>3234</v>
      </c>
      <c r="G235" s="20" t="s">
        <v>29</v>
      </c>
    </row>
    <row r="236" spans="1:7" s="22" customFormat="1" x14ac:dyDescent="0.25">
      <c r="A236" s="19" t="s">
        <v>16</v>
      </c>
      <c r="B236" s="33" t="s">
        <v>16</v>
      </c>
      <c r="C236" s="20" t="s">
        <v>16</v>
      </c>
      <c r="D236" s="20" t="s">
        <v>17</v>
      </c>
      <c r="E236" s="85">
        <v>62.82</v>
      </c>
      <c r="F236" s="20"/>
      <c r="G236" s="20" t="s">
        <v>16</v>
      </c>
    </row>
    <row r="237" spans="1:7" s="22" customFormat="1" x14ac:dyDescent="0.25">
      <c r="A237" s="19" t="s">
        <v>353</v>
      </c>
      <c r="B237" s="33" t="s">
        <v>354</v>
      </c>
      <c r="C237" s="20" t="s">
        <v>355</v>
      </c>
      <c r="D237" s="20" t="s">
        <v>87</v>
      </c>
      <c r="E237" s="85">
        <v>4200</v>
      </c>
      <c r="F237" s="20">
        <v>3239</v>
      </c>
      <c r="G237" s="20" t="s">
        <v>65</v>
      </c>
    </row>
    <row r="238" spans="1:7" s="22" customFormat="1" x14ac:dyDescent="0.25">
      <c r="A238" s="19" t="s">
        <v>16</v>
      </c>
      <c r="B238" s="33" t="s">
        <v>16</v>
      </c>
      <c r="C238" s="20" t="s">
        <v>16</v>
      </c>
      <c r="D238" s="20" t="s">
        <v>17</v>
      </c>
      <c r="E238" s="85">
        <v>4200</v>
      </c>
      <c r="F238" s="20"/>
      <c r="G238" s="20" t="s">
        <v>16</v>
      </c>
    </row>
    <row r="239" spans="1:7" s="22" customFormat="1" x14ac:dyDescent="0.25">
      <c r="A239" s="19" t="s">
        <v>356</v>
      </c>
      <c r="B239" s="33" t="s">
        <v>357</v>
      </c>
      <c r="C239" s="20" t="s">
        <v>358</v>
      </c>
      <c r="D239" s="20" t="s">
        <v>359</v>
      </c>
      <c r="E239" s="85">
        <v>1250</v>
      </c>
      <c r="F239" s="20">
        <v>3239</v>
      </c>
      <c r="G239" s="20" t="s">
        <v>65</v>
      </c>
    </row>
    <row r="240" spans="1:7" s="22" customFormat="1" x14ac:dyDescent="0.25">
      <c r="A240" s="19" t="s">
        <v>16</v>
      </c>
      <c r="B240" s="33" t="s">
        <v>16</v>
      </c>
      <c r="C240" s="20" t="s">
        <v>16</v>
      </c>
      <c r="D240" s="20" t="s">
        <v>17</v>
      </c>
      <c r="E240" s="85">
        <v>1250</v>
      </c>
      <c r="F240" s="20"/>
      <c r="G240" s="20" t="s">
        <v>16</v>
      </c>
    </row>
    <row r="241" spans="1:7" s="22" customFormat="1" x14ac:dyDescent="0.25">
      <c r="A241" s="19" t="s">
        <v>360</v>
      </c>
      <c r="B241" s="33" t="s">
        <v>361</v>
      </c>
      <c r="C241" s="20" t="s">
        <v>362</v>
      </c>
      <c r="D241" s="20" t="s">
        <v>21</v>
      </c>
      <c r="E241" s="85">
        <v>3.34</v>
      </c>
      <c r="F241" s="20">
        <v>3223</v>
      </c>
      <c r="G241" s="20" t="s">
        <v>75</v>
      </c>
    </row>
    <row r="242" spans="1:7" s="22" customFormat="1" x14ac:dyDescent="0.25">
      <c r="A242" s="19" t="s">
        <v>16</v>
      </c>
      <c r="B242" s="33" t="s">
        <v>16</v>
      </c>
      <c r="C242" s="20" t="s">
        <v>16</v>
      </c>
      <c r="D242" s="20" t="s">
        <v>17</v>
      </c>
      <c r="E242" s="85">
        <v>3.34</v>
      </c>
      <c r="F242" s="20"/>
      <c r="G242" s="20" t="s">
        <v>16</v>
      </c>
    </row>
    <row r="243" spans="1:7" s="22" customFormat="1" x14ac:dyDescent="0.25">
      <c r="A243" s="19" t="s">
        <v>363</v>
      </c>
      <c r="B243" s="33" t="s">
        <v>364</v>
      </c>
      <c r="C243" s="20" t="s">
        <v>365</v>
      </c>
      <c r="D243" s="20" t="s">
        <v>21</v>
      </c>
      <c r="E243" s="85">
        <v>4500</v>
      </c>
      <c r="F243" s="20">
        <v>3239</v>
      </c>
      <c r="G243" s="20" t="s">
        <v>65</v>
      </c>
    </row>
    <row r="244" spans="1:7" s="22" customFormat="1" x14ac:dyDescent="0.25">
      <c r="A244" s="19" t="s">
        <v>16</v>
      </c>
      <c r="B244" s="33" t="s">
        <v>16</v>
      </c>
      <c r="C244" s="20" t="s">
        <v>16</v>
      </c>
      <c r="D244" s="20" t="s">
        <v>17</v>
      </c>
      <c r="E244" s="85">
        <v>4500</v>
      </c>
      <c r="F244" s="20"/>
      <c r="G244" s="20" t="s">
        <v>16</v>
      </c>
    </row>
    <row r="245" spans="1:7" s="22" customFormat="1" x14ac:dyDescent="0.25">
      <c r="A245" s="19" t="s">
        <v>366</v>
      </c>
      <c r="B245" s="33" t="s">
        <v>367</v>
      </c>
      <c r="C245" s="20" t="s">
        <v>368</v>
      </c>
      <c r="D245" s="20" t="s">
        <v>14</v>
      </c>
      <c r="E245" s="85">
        <v>2640</v>
      </c>
      <c r="F245" s="20">
        <v>3241</v>
      </c>
      <c r="G245" s="20" t="s">
        <v>15</v>
      </c>
    </row>
    <row r="246" spans="1:7" s="22" customFormat="1" x14ac:dyDescent="0.25">
      <c r="A246" s="19" t="s">
        <v>16</v>
      </c>
      <c r="B246" s="33" t="s">
        <v>16</v>
      </c>
      <c r="C246" s="20" t="s">
        <v>16</v>
      </c>
      <c r="D246" s="20" t="s">
        <v>17</v>
      </c>
      <c r="E246" s="85">
        <v>2640</v>
      </c>
      <c r="F246" s="20"/>
      <c r="G246" s="20" t="s">
        <v>16</v>
      </c>
    </row>
    <row r="247" spans="1:7" s="22" customFormat="1" x14ac:dyDescent="0.25">
      <c r="A247" s="19" t="s">
        <v>369</v>
      </c>
      <c r="B247" s="33" t="s">
        <v>370</v>
      </c>
      <c r="C247" s="20" t="s">
        <v>371</v>
      </c>
      <c r="D247" s="20" t="s">
        <v>100</v>
      </c>
      <c r="E247" s="85">
        <v>783.2</v>
      </c>
      <c r="F247" s="20">
        <v>3239</v>
      </c>
      <c r="G247" s="20" t="s">
        <v>65</v>
      </c>
    </row>
    <row r="248" spans="1:7" s="22" customFormat="1" x14ac:dyDescent="0.25">
      <c r="A248" s="19" t="s">
        <v>16</v>
      </c>
      <c r="B248" s="33" t="s">
        <v>16</v>
      </c>
      <c r="C248" s="20" t="s">
        <v>16</v>
      </c>
      <c r="D248" s="20" t="s">
        <v>17</v>
      </c>
      <c r="E248" s="85">
        <v>783.2</v>
      </c>
      <c r="F248" s="20"/>
      <c r="G248" s="20" t="s">
        <v>16</v>
      </c>
    </row>
    <row r="249" spans="1:7" s="22" customFormat="1" x14ac:dyDescent="0.25">
      <c r="A249" s="19" t="s">
        <v>372</v>
      </c>
      <c r="B249" s="33" t="s">
        <v>373</v>
      </c>
      <c r="C249" s="20" t="s">
        <v>374</v>
      </c>
      <c r="D249" s="20" t="s">
        <v>275</v>
      </c>
      <c r="E249" s="85">
        <v>81.209999999999994</v>
      </c>
      <c r="F249" s="20">
        <v>3234</v>
      </c>
      <c r="G249" s="20" t="s">
        <v>29</v>
      </c>
    </row>
    <row r="250" spans="1:7" s="22" customFormat="1" x14ac:dyDescent="0.25">
      <c r="A250" s="19" t="s">
        <v>16</v>
      </c>
      <c r="B250" s="33" t="s">
        <v>16</v>
      </c>
      <c r="C250" s="20" t="s">
        <v>16</v>
      </c>
      <c r="D250" s="20" t="s">
        <v>17</v>
      </c>
      <c r="E250" s="85">
        <v>81.209999999999994</v>
      </c>
      <c r="F250" s="20"/>
      <c r="G250" s="20" t="s">
        <v>16</v>
      </c>
    </row>
    <row r="251" spans="1:7" s="22" customFormat="1" x14ac:dyDescent="0.25">
      <c r="A251" s="19" t="s">
        <v>375</v>
      </c>
      <c r="B251" s="33" t="s">
        <v>376</v>
      </c>
      <c r="C251" s="20" t="s">
        <v>377</v>
      </c>
      <c r="D251" s="20" t="s">
        <v>21</v>
      </c>
      <c r="E251" s="85">
        <v>137.5</v>
      </c>
      <c r="F251" s="20">
        <v>3232</v>
      </c>
      <c r="G251" s="20" t="s">
        <v>47</v>
      </c>
    </row>
    <row r="252" spans="1:7" s="22" customFormat="1" x14ac:dyDescent="0.25">
      <c r="A252" s="19" t="s">
        <v>16</v>
      </c>
      <c r="B252" s="33" t="s">
        <v>16</v>
      </c>
      <c r="C252" s="20" t="s">
        <v>16</v>
      </c>
      <c r="D252" s="20" t="s">
        <v>17</v>
      </c>
      <c r="E252" s="85">
        <v>137.5</v>
      </c>
      <c r="F252" s="20"/>
      <c r="G252" s="20" t="s">
        <v>16</v>
      </c>
    </row>
    <row r="253" spans="1:7" s="22" customFormat="1" x14ac:dyDescent="0.25">
      <c r="A253" s="19" t="s">
        <v>378</v>
      </c>
      <c r="B253" s="33" t="s">
        <v>379</v>
      </c>
      <c r="C253" s="20" t="s">
        <v>380</v>
      </c>
      <c r="D253" s="20" t="s">
        <v>239</v>
      </c>
      <c r="E253" s="85">
        <v>53.98</v>
      </c>
      <c r="F253" s="20">
        <v>3234</v>
      </c>
      <c r="G253" s="20" t="s">
        <v>29</v>
      </c>
    </row>
    <row r="254" spans="1:7" s="22" customFormat="1" x14ac:dyDescent="0.25">
      <c r="A254" s="19" t="s">
        <v>16</v>
      </c>
      <c r="B254" s="33" t="s">
        <v>16</v>
      </c>
      <c r="C254" s="20" t="s">
        <v>16</v>
      </c>
      <c r="D254" s="20" t="s">
        <v>17</v>
      </c>
      <c r="E254" s="85">
        <v>53.98</v>
      </c>
      <c r="F254" s="20"/>
      <c r="G254" s="20" t="s">
        <v>16</v>
      </c>
    </row>
    <row r="255" spans="1:7" s="22" customFormat="1" x14ac:dyDescent="0.25">
      <c r="A255" s="19" t="s">
        <v>381</v>
      </c>
      <c r="B255" s="33" t="s">
        <v>382</v>
      </c>
      <c r="C255" s="20" t="s">
        <v>383</v>
      </c>
      <c r="D255" s="20" t="s">
        <v>21</v>
      </c>
      <c r="E255" s="85">
        <v>16.16</v>
      </c>
      <c r="F255" s="20">
        <v>3221</v>
      </c>
      <c r="G255" s="20" t="s">
        <v>25</v>
      </c>
    </row>
    <row r="256" spans="1:7" s="22" customFormat="1" x14ac:dyDescent="0.25">
      <c r="A256" s="19" t="s">
        <v>381</v>
      </c>
      <c r="B256" s="33" t="s">
        <v>382</v>
      </c>
      <c r="C256" s="20" t="s">
        <v>383</v>
      </c>
      <c r="D256" s="20" t="s">
        <v>21</v>
      </c>
      <c r="E256" s="85">
        <v>228.76</v>
      </c>
      <c r="F256" s="20">
        <v>3234</v>
      </c>
      <c r="G256" s="20" t="s">
        <v>29</v>
      </c>
    </row>
    <row r="257" spans="1:7" s="22" customFormat="1" x14ac:dyDescent="0.25">
      <c r="A257" s="19" t="s">
        <v>16</v>
      </c>
      <c r="B257" s="33" t="s">
        <v>16</v>
      </c>
      <c r="C257" s="20" t="s">
        <v>16</v>
      </c>
      <c r="D257" s="20" t="s">
        <v>17</v>
      </c>
      <c r="E257" s="85">
        <v>244.92</v>
      </c>
      <c r="F257" s="20"/>
      <c r="G257" s="20" t="s">
        <v>16</v>
      </c>
    </row>
    <row r="258" spans="1:7" s="22" customFormat="1" x14ac:dyDescent="0.25">
      <c r="A258" s="19" t="s">
        <v>384</v>
      </c>
      <c r="B258" s="33" t="s">
        <v>385</v>
      </c>
      <c r="C258" s="20" t="s">
        <v>386</v>
      </c>
      <c r="D258" s="20" t="s">
        <v>387</v>
      </c>
      <c r="E258" s="85">
        <v>16750</v>
      </c>
      <c r="F258" s="20">
        <v>3239</v>
      </c>
      <c r="G258" s="20" t="s">
        <v>65</v>
      </c>
    </row>
    <row r="259" spans="1:7" s="22" customFormat="1" x14ac:dyDescent="0.25">
      <c r="A259" s="19" t="s">
        <v>16</v>
      </c>
      <c r="B259" s="33" t="s">
        <v>16</v>
      </c>
      <c r="C259" s="20" t="s">
        <v>16</v>
      </c>
      <c r="D259" s="20" t="s">
        <v>17</v>
      </c>
      <c r="E259" s="85">
        <v>16750</v>
      </c>
      <c r="F259" s="20"/>
      <c r="G259" s="20" t="s">
        <v>16</v>
      </c>
    </row>
    <row r="260" spans="1:7" s="22" customFormat="1" x14ac:dyDescent="0.25">
      <c r="A260" s="19" t="s">
        <v>388</v>
      </c>
      <c r="B260" s="33" t="s">
        <v>389</v>
      </c>
      <c r="C260" s="20" t="s">
        <v>390</v>
      </c>
      <c r="D260" s="20" t="s">
        <v>391</v>
      </c>
      <c r="E260" s="85">
        <v>4998.0600000000004</v>
      </c>
      <c r="F260" s="20">
        <v>3232</v>
      </c>
      <c r="G260" s="20" t="s">
        <v>47</v>
      </c>
    </row>
    <row r="261" spans="1:7" s="22" customFormat="1" x14ac:dyDescent="0.25">
      <c r="A261" s="19" t="s">
        <v>16</v>
      </c>
      <c r="B261" s="33" t="s">
        <v>16</v>
      </c>
      <c r="C261" s="20" t="s">
        <v>16</v>
      </c>
      <c r="D261" s="20" t="s">
        <v>17</v>
      </c>
      <c r="E261" s="85">
        <v>4998.0600000000004</v>
      </c>
      <c r="F261" s="20"/>
      <c r="G261" s="20" t="s">
        <v>16</v>
      </c>
    </row>
    <row r="262" spans="1:7" s="22" customFormat="1" ht="30" x14ac:dyDescent="0.25">
      <c r="A262" s="19" t="s">
        <v>392</v>
      </c>
      <c r="B262" s="33" t="s">
        <v>393</v>
      </c>
      <c r="C262" s="20" t="s">
        <v>394</v>
      </c>
      <c r="D262" s="20" t="s">
        <v>131</v>
      </c>
      <c r="E262" s="85">
        <v>458</v>
      </c>
      <c r="F262" s="20">
        <v>3232</v>
      </c>
      <c r="G262" s="20" t="s">
        <v>47</v>
      </c>
    </row>
    <row r="263" spans="1:7" s="22" customFormat="1" x14ac:dyDescent="0.25">
      <c r="A263" s="19" t="s">
        <v>16</v>
      </c>
      <c r="B263" s="33" t="s">
        <v>16</v>
      </c>
      <c r="C263" s="20" t="s">
        <v>16</v>
      </c>
      <c r="D263" s="20" t="s">
        <v>17</v>
      </c>
      <c r="E263" s="85">
        <v>458</v>
      </c>
      <c r="F263" s="20"/>
      <c r="G263" s="20" t="s">
        <v>16</v>
      </c>
    </row>
    <row r="264" spans="1:7" s="22" customFormat="1" x14ac:dyDescent="0.25">
      <c r="A264" s="19" t="s">
        <v>395</v>
      </c>
      <c r="B264" s="33" t="s">
        <v>396</v>
      </c>
      <c r="C264" s="20" t="s">
        <v>397</v>
      </c>
      <c r="D264" s="20" t="s">
        <v>21</v>
      </c>
      <c r="E264" s="85">
        <v>421.66</v>
      </c>
      <c r="F264" s="20">
        <v>3232</v>
      </c>
      <c r="G264" s="20" t="s">
        <v>47</v>
      </c>
    </row>
    <row r="265" spans="1:7" s="22" customFormat="1" x14ac:dyDescent="0.25">
      <c r="A265" s="19" t="s">
        <v>16</v>
      </c>
      <c r="B265" s="33" t="s">
        <v>16</v>
      </c>
      <c r="C265" s="20" t="s">
        <v>16</v>
      </c>
      <c r="D265" s="20" t="s">
        <v>17</v>
      </c>
      <c r="E265" s="85">
        <v>421.66</v>
      </c>
      <c r="F265" s="20"/>
      <c r="G265" s="20" t="s">
        <v>16</v>
      </c>
    </row>
    <row r="266" spans="1:7" s="22" customFormat="1" x14ac:dyDescent="0.25">
      <c r="A266" s="19" t="s">
        <v>398</v>
      </c>
      <c r="B266" s="33" t="s">
        <v>399</v>
      </c>
      <c r="C266" s="20" t="s">
        <v>400</v>
      </c>
      <c r="D266" s="20" t="s">
        <v>21</v>
      </c>
      <c r="E266" s="85">
        <v>4406.25</v>
      </c>
      <c r="F266" s="20">
        <v>3237</v>
      </c>
      <c r="G266" s="20" t="s">
        <v>52</v>
      </c>
    </row>
    <row r="267" spans="1:7" s="22" customFormat="1" x14ac:dyDescent="0.25">
      <c r="A267" s="19" t="s">
        <v>16</v>
      </c>
      <c r="B267" s="33" t="s">
        <v>16</v>
      </c>
      <c r="C267" s="20" t="s">
        <v>16</v>
      </c>
      <c r="D267" s="20" t="s">
        <v>17</v>
      </c>
      <c r="E267" s="85">
        <v>4406.25</v>
      </c>
      <c r="F267" s="20"/>
      <c r="G267" s="20" t="s">
        <v>16</v>
      </c>
    </row>
    <row r="268" spans="1:7" s="22" customFormat="1" x14ac:dyDescent="0.25">
      <c r="A268" s="19" t="s">
        <v>401</v>
      </c>
      <c r="B268" s="33" t="s">
        <v>402</v>
      </c>
      <c r="C268" s="20" t="s">
        <v>403</v>
      </c>
      <c r="D268" s="20" t="s">
        <v>124</v>
      </c>
      <c r="E268" s="85">
        <v>207.66</v>
      </c>
      <c r="F268" s="20">
        <v>3222</v>
      </c>
      <c r="G268" s="20" t="s">
        <v>42</v>
      </c>
    </row>
    <row r="269" spans="1:7" s="22" customFormat="1" x14ac:dyDescent="0.25">
      <c r="A269" s="19" t="s">
        <v>16</v>
      </c>
      <c r="B269" s="33" t="s">
        <v>16</v>
      </c>
      <c r="C269" s="20" t="s">
        <v>16</v>
      </c>
      <c r="D269" s="20" t="s">
        <v>17</v>
      </c>
      <c r="E269" s="85">
        <v>207.66</v>
      </c>
      <c r="F269" s="20"/>
      <c r="G269" s="20" t="s">
        <v>16</v>
      </c>
    </row>
    <row r="270" spans="1:7" s="22" customFormat="1" x14ac:dyDescent="0.25">
      <c r="A270" s="19" t="s">
        <v>404</v>
      </c>
      <c r="B270" s="33" t="s">
        <v>405</v>
      </c>
      <c r="C270" s="20" t="s">
        <v>406</v>
      </c>
      <c r="D270" s="20" t="s">
        <v>124</v>
      </c>
      <c r="E270" s="85">
        <v>45.24</v>
      </c>
      <c r="F270" s="20">
        <v>3234</v>
      </c>
      <c r="G270" s="20" t="s">
        <v>29</v>
      </c>
    </row>
    <row r="271" spans="1:7" s="22" customFormat="1" x14ac:dyDescent="0.25">
      <c r="A271" s="19" t="s">
        <v>16</v>
      </c>
      <c r="B271" s="33" t="s">
        <v>16</v>
      </c>
      <c r="C271" s="20" t="s">
        <v>16</v>
      </c>
      <c r="D271" s="20" t="s">
        <v>17</v>
      </c>
      <c r="E271" s="85">
        <v>45.24</v>
      </c>
      <c r="F271" s="20"/>
      <c r="G271" s="20" t="s">
        <v>16</v>
      </c>
    </row>
    <row r="272" spans="1:7" s="22" customFormat="1" x14ac:dyDescent="0.25">
      <c r="A272" s="19" t="s">
        <v>407</v>
      </c>
      <c r="B272" s="33" t="s">
        <v>408</v>
      </c>
      <c r="C272" s="20" t="s">
        <v>409</v>
      </c>
      <c r="D272" s="20" t="s">
        <v>33</v>
      </c>
      <c r="E272" s="85">
        <v>28.77</v>
      </c>
      <c r="F272" s="20">
        <v>3234</v>
      </c>
      <c r="G272" s="20" t="s">
        <v>29</v>
      </c>
    </row>
    <row r="273" spans="1:7" s="22" customFormat="1" x14ac:dyDescent="0.25">
      <c r="A273" s="19" t="s">
        <v>16</v>
      </c>
      <c r="B273" s="33" t="s">
        <v>16</v>
      </c>
      <c r="C273" s="20" t="s">
        <v>16</v>
      </c>
      <c r="D273" s="20" t="s">
        <v>17</v>
      </c>
      <c r="E273" s="85">
        <v>28.77</v>
      </c>
      <c r="F273" s="20"/>
      <c r="G273" s="20" t="s">
        <v>16</v>
      </c>
    </row>
    <row r="274" spans="1:7" s="22" customFormat="1" x14ac:dyDescent="0.25">
      <c r="A274" s="19" t="s">
        <v>410</v>
      </c>
      <c r="B274" s="33" t="s">
        <v>411</v>
      </c>
      <c r="C274" s="20" t="s">
        <v>191</v>
      </c>
      <c r="D274" s="20" t="s">
        <v>21</v>
      </c>
      <c r="E274" s="85">
        <v>807.71</v>
      </c>
      <c r="F274" s="20">
        <v>3234</v>
      </c>
      <c r="G274" s="20" t="s">
        <v>29</v>
      </c>
    </row>
    <row r="275" spans="1:7" s="22" customFormat="1" x14ac:dyDescent="0.25">
      <c r="A275" s="19" t="s">
        <v>16</v>
      </c>
      <c r="B275" s="33" t="s">
        <v>16</v>
      </c>
      <c r="C275" s="20" t="s">
        <v>16</v>
      </c>
      <c r="D275" s="20" t="s">
        <v>17</v>
      </c>
      <c r="E275" s="85">
        <v>807.71</v>
      </c>
      <c r="F275" s="20"/>
      <c r="G275" s="20" t="s">
        <v>16</v>
      </c>
    </row>
    <row r="276" spans="1:7" s="22" customFormat="1" x14ac:dyDescent="0.25">
      <c r="A276" s="19" t="s">
        <v>412</v>
      </c>
      <c r="B276" s="33" t="s">
        <v>413</v>
      </c>
      <c r="C276" s="20" t="s">
        <v>414</v>
      </c>
      <c r="D276" s="20" t="s">
        <v>246</v>
      </c>
      <c r="E276" s="85">
        <v>4.51</v>
      </c>
      <c r="F276" s="20">
        <v>3221</v>
      </c>
      <c r="G276" s="20" t="s">
        <v>25</v>
      </c>
    </row>
    <row r="277" spans="1:7" s="22" customFormat="1" x14ac:dyDescent="0.25">
      <c r="A277" s="19" t="s">
        <v>16</v>
      </c>
      <c r="B277" s="33" t="s">
        <v>16</v>
      </c>
      <c r="C277" s="20" t="s">
        <v>16</v>
      </c>
      <c r="D277" s="20" t="s">
        <v>17</v>
      </c>
      <c r="E277" s="85">
        <v>4.51</v>
      </c>
      <c r="F277" s="20"/>
      <c r="G277" s="20" t="s">
        <v>16</v>
      </c>
    </row>
    <row r="278" spans="1:7" s="22" customFormat="1" x14ac:dyDescent="0.25">
      <c r="A278" s="19" t="s">
        <v>415</v>
      </c>
      <c r="B278" s="33" t="s">
        <v>416</v>
      </c>
      <c r="C278" s="20" t="s">
        <v>417</v>
      </c>
      <c r="D278" s="20" t="s">
        <v>21</v>
      </c>
      <c r="E278" s="85">
        <v>149.85</v>
      </c>
      <c r="F278" s="20">
        <v>3234</v>
      </c>
      <c r="G278" s="20" t="s">
        <v>29</v>
      </c>
    </row>
    <row r="279" spans="1:7" s="22" customFormat="1" x14ac:dyDescent="0.25">
      <c r="A279" s="19" t="s">
        <v>16</v>
      </c>
      <c r="B279" s="33" t="s">
        <v>16</v>
      </c>
      <c r="C279" s="20" t="s">
        <v>16</v>
      </c>
      <c r="D279" s="20" t="s">
        <v>17</v>
      </c>
      <c r="E279" s="85">
        <v>149.85</v>
      </c>
      <c r="F279" s="20"/>
      <c r="G279" s="20" t="s">
        <v>16</v>
      </c>
    </row>
    <row r="280" spans="1:7" s="22" customFormat="1" x14ac:dyDescent="0.25">
      <c r="A280" s="19" t="s">
        <v>418</v>
      </c>
      <c r="B280" s="33" t="s">
        <v>419</v>
      </c>
      <c r="C280" s="20" t="s">
        <v>420</v>
      </c>
      <c r="D280" s="20" t="s">
        <v>21</v>
      </c>
      <c r="E280" s="85">
        <v>875</v>
      </c>
      <c r="F280" s="20">
        <v>3238</v>
      </c>
      <c r="G280" s="20" t="s">
        <v>56</v>
      </c>
    </row>
    <row r="281" spans="1:7" s="22" customFormat="1" x14ac:dyDescent="0.25">
      <c r="A281" s="19" t="s">
        <v>16</v>
      </c>
      <c r="B281" s="33" t="s">
        <v>16</v>
      </c>
      <c r="C281" s="20" t="s">
        <v>16</v>
      </c>
      <c r="D281" s="20" t="s">
        <v>17</v>
      </c>
      <c r="E281" s="85">
        <v>875</v>
      </c>
      <c r="F281" s="20"/>
      <c r="G281" s="20" t="s">
        <v>16</v>
      </c>
    </row>
    <row r="282" spans="1:7" s="22" customFormat="1" x14ac:dyDescent="0.25">
      <c r="A282" s="19" t="s">
        <v>421</v>
      </c>
      <c r="B282" s="33" t="s">
        <v>422</v>
      </c>
      <c r="C282" s="20" t="s">
        <v>423</v>
      </c>
      <c r="D282" s="20" t="s">
        <v>424</v>
      </c>
      <c r="E282" s="85">
        <v>5890</v>
      </c>
      <c r="F282" s="20">
        <v>3239</v>
      </c>
      <c r="G282" s="20" t="s">
        <v>65</v>
      </c>
    </row>
    <row r="283" spans="1:7" s="22" customFormat="1" x14ac:dyDescent="0.25">
      <c r="A283" s="19" t="s">
        <v>16</v>
      </c>
      <c r="B283" s="33" t="s">
        <v>16</v>
      </c>
      <c r="C283" s="20" t="s">
        <v>16</v>
      </c>
      <c r="D283" s="20" t="s">
        <v>17</v>
      </c>
      <c r="E283" s="85">
        <v>5890</v>
      </c>
      <c r="F283" s="20"/>
      <c r="G283" s="20" t="s">
        <v>16</v>
      </c>
    </row>
    <row r="284" spans="1:7" s="22" customFormat="1" x14ac:dyDescent="0.25">
      <c r="A284" s="19" t="s">
        <v>425</v>
      </c>
      <c r="B284" s="33" t="s">
        <v>426</v>
      </c>
      <c r="C284" s="20" t="s">
        <v>427</v>
      </c>
      <c r="D284" s="20" t="s">
        <v>428</v>
      </c>
      <c r="E284" s="85">
        <v>736.2</v>
      </c>
      <c r="F284" s="20">
        <v>3222</v>
      </c>
      <c r="G284" s="20" t="s">
        <v>42</v>
      </c>
    </row>
    <row r="285" spans="1:7" s="22" customFormat="1" x14ac:dyDescent="0.25">
      <c r="A285" s="19" t="s">
        <v>16</v>
      </c>
      <c r="B285" s="33" t="s">
        <v>16</v>
      </c>
      <c r="C285" s="20" t="s">
        <v>16</v>
      </c>
      <c r="D285" s="20" t="s">
        <v>17</v>
      </c>
      <c r="E285" s="85">
        <v>736.2</v>
      </c>
      <c r="F285" s="20"/>
      <c r="G285" s="20" t="s">
        <v>16</v>
      </c>
    </row>
    <row r="286" spans="1:7" s="22" customFormat="1" x14ac:dyDescent="0.25">
      <c r="A286" s="19" t="s">
        <v>429</v>
      </c>
      <c r="B286" s="33" t="s">
        <v>430</v>
      </c>
      <c r="C286" s="20" t="s">
        <v>431</v>
      </c>
      <c r="D286" s="20" t="s">
        <v>21</v>
      </c>
      <c r="E286" s="85">
        <v>40.69</v>
      </c>
      <c r="F286" s="20">
        <v>3224</v>
      </c>
      <c r="G286" s="20" t="s">
        <v>38</v>
      </c>
    </row>
    <row r="287" spans="1:7" s="22" customFormat="1" x14ac:dyDescent="0.25">
      <c r="A287" s="19" t="s">
        <v>16</v>
      </c>
      <c r="B287" s="33" t="s">
        <v>16</v>
      </c>
      <c r="C287" s="20" t="s">
        <v>16</v>
      </c>
      <c r="D287" s="20" t="s">
        <v>17</v>
      </c>
      <c r="E287" s="85">
        <v>40.69</v>
      </c>
      <c r="F287" s="20"/>
      <c r="G287" s="20" t="s">
        <v>16</v>
      </c>
    </row>
    <row r="288" spans="1:7" s="22" customFormat="1" x14ac:dyDescent="0.25">
      <c r="A288" s="19" t="s">
        <v>432</v>
      </c>
      <c r="B288" s="33" t="s">
        <v>433</v>
      </c>
      <c r="C288" s="20" t="s">
        <v>434</v>
      </c>
      <c r="D288" s="20" t="s">
        <v>21</v>
      </c>
      <c r="E288" s="85">
        <v>1169.8800000000001</v>
      </c>
      <c r="F288" s="20">
        <v>3239</v>
      </c>
      <c r="G288" s="20" t="s">
        <v>65</v>
      </c>
    </row>
    <row r="289" spans="1:7" s="22" customFormat="1" x14ac:dyDescent="0.25">
      <c r="A289" s="19" t="s">
        <v>16</v>
      </c>
      <c r="B289" s="33" t="s">
        <v>16</v>
      </c>
      <c r="C289" s="20" t="s">
        <v>16</v>
      </c>
      <c r="D289" s="20" t="s">
        <v>17</v>
      </c>
      <c r="E289" s="85">
        <v>1169.8800000000001</v>
      </c>
      <c r="F289" s="20"/>
      <c r="G289" s="20" t="s">
        <v>16</v>
      </c>
    </row>
    <row r="290" spans="1:7" s="22" customFormat="1" x14ac:dyDescent="0.25">
      <c r="A290" s="19" t="s">
        <v>435</v>
      </c>
      <c r="B290" s="33" t="s">
        <v>436</v>
      </c>
      <c r="C290" s="20" t="s">
        <v>437</v>
      </c>
      <c r="D290" s="20" t="s">
        <v>100</v>
      </c>
      <c r="E290" s="85">
        <v>17.82</v>
      </c>
      <c r="F290" s="20">
        <v>3234</v>
      </c>
      <c r="G290" s="20" t="s">
        <v>29</v>
      </c>
    </row>
    <row r="291" spans="1:7" s="22" customFormat="1" x14ac:dyDescent="0.25">
      <c r="A291" s="19" t="s">
        <v>16</v>
      </c>
      <c r="B291" s="33" t="s">
        <v>16</v>
      </c>
      <c r="C291" s="20" t="s">
        <v>16</v>
      </c>
      <c r="D291" s="20" t="s">
        <v>17</v>
      </c>
      <c r="E291" s="85">
        <v>17.82</v>
      </c>
      <c r="F291" s="20"/>
      <c r="G291" s="20" t="s">
        <v>16</v>
      </c>
    </row>
    <row r="292" spans="1:7" s="22" customFormat="1" x14ac:dyDescent="0.25">
      <c r="A292" s="19" t="s">
        <v>438</v>
      </c>
      <c r="B292" s="33" t="s">
        <v>439</v>
      </c>
      <c r="C292" s="20" t="s">
        <v>440</v>
      </c>
      <c r="D292" s="20" t="s">
        <v>441</v>
      </c>
      <c r="E292" s="85">
        <v>213.71</v>
      </c>
      <c r="F292" s="20">
        <v>3223</v>
      </c>
      <c r="G292" s="20" t="s">
        <v>75</v>
      </c>
    </row>
    <row r="293" spans="1:7" s="22" customFormat="1" x14ac:dyDescent="0.25">
      <c r="A293" s="19" t="s">
        <v>16</v>
      </c>
      <c r="B293" s="33" t="s">
        <v>16</v>
      </c>
      <c r="C293" s="20" t="s">
        <v>16</v>
      </c>
      <c r="D293" s="20" t="s">
        <v>17</v>
      </c>
      <c r="E293" s="85">
        <v>213.71</v>
      </c>
      <c r="F293" s="20"/>
      <c r="G293" s="20" t="s">
        <v>16</v>
      </c>
    </row>
    <row r="294" spans="1:7" s="22" customFormat="1" x14ac:dyDescent="0.25">
      <c r="A294" s="19" t="s">
        <v>442</v>
      </c>
      <c r="B294" s="33" t="s">
        <v>443</v>
      </c>
      <c r="C294" s="20" t="s">
        <v>50</v>
      </c>
      <c r="D294" s="20" t="s">
        <v>21</v>
      </c>
      <c r="E294" s="85">
        <v>1736.96</v>
      </c>
      <c r="F294" s="20">
        <v>3237</v>
      </c>
      <c r="G294" s="20" t="s">
        <v>52</v>
      </c>
    </row>
    <row r="295" spans="1:7" s="22" customFormat="1" x14ac:dyDescent="0.25">
      <c r="A295" s="19" t="s">
        <v>16</v>
      </c>
      <c r="B295" s="33" t="s">
        <v>16</v>
      </c>
      <c r="C295" s="20" t="s">
        <v>16</v>
      </c>
      <c r="D295" s="20" t="s">
        <v>17</v>
      </c>
      <c r="E295" s="85">
        <v>1736.96</v>
      </c>
      <c r="F295" s="20"/>
      <c r="G295" s="20" t="s">
        <v>16</v>
      </c>
    </row>
    <row r="296" spans="1:7" s="22" customFormat="1" x14ac:dyDescent="0.25">
      <c r="A296" s="19" t="s">
        <v>444</v>
      </c>
      <c r="B296" s="33" t="s">
        <v>445</v>
      </c>
      <c r="C296" s="20" t="s">
        <v>446</v>
      </c>
      <c r="D296" s="20" t="s">
        <v>21</v>
      </c>
      <c r="E296" s="85">
        <v>4200</v>
      </c>
      <c r="F296" s="20">
        <v>3239</v>
      </c>
      <c r="G296" s="20" t="s">
        <v>65</v>
      </c>
    </row>
    <row r="297" spans="1:7" s="22" customFormat="1" x14ac:dyDescent="0.25">
      <c r="A297" s="19" t="s">
        <v>16</v>
      </c>
      <c r="B297" s="33" t="s">
        <v>16</v>
      </c>
      <c r="C297" s="20" t="s">
        <v>16</v>
      </c>
      <c r="D297" s="20" t="s">
        <v>17</v>
      </c>
      <c r="E297" s="85">
        <v>4200</v>
      </c>
      <c r="F297" s="20"/>
      <c r="G297" s="20" t="s">
        <v>16</v>
      </c>
    </row>
    <row r="298" spans="1:7" s="22" customFormat="1" x14ac:dyDescent="0.25">
      <c r="A298" s="19" t="s">
        <v>447</v>
      </c>
      <c r="B298" s="33" t="s">
        <v>448</v>
      </c>
      <c r="C298" s="20" t="s">
        <v>449</v>
      </c>
      <c r="D298" s="20" t="s">
        <v>61</v>
      </c>
      <c r="E298" s="85">
        <v>88.7</v>
      </c>
      <c r="F298" s="20">
        <v>3222</v>
      </c>
      <c r="G298" s="20" t="s">
        <v>42</v>
      </c>
    </row>
    <row r="299" spans="1:7" s="22" customFormat="1" x14ac:dyDescent="0.25">
      <c r="A299" s="19" t="s">
        <v>447</v>
      </c>
      <c r="B299" s="33" t="s">
        <v>448</v>
      </c>
      <c r="C299" s="20" t="s">
        <v>449</v>
      </c>
      <c r="D299" s="20" t="s">
        <v>61</v>
      </c>
      <c r="E299" s="85">
        <v>207.7</v>
      </c>
      <c r="F299" s="20">
        <v>4227</v>
      </c>
      <c r="G299" s="20" t="s">
        <v>143</v>
      </c>
    </row>
    <row r="300" spans="1:7" s="22" customFormat="1" x14ac:dyDescent="0.25">
      <c r="A300" s="19" t="s">
        <v>16</v>
      </c>
      <c r="B300" s="33" t="s">
        <v>16</v>
      </c>
      <c r="C300" s="20" t="s">
        <v>16</v>
      </c>
      <c r="D300" s="20" t="s">
        <v>17</v>
      </c>
      <c r="E300" s="85">
        <v>296.39999999999998</v>
      </c>
      <c r="F300" s="20"/>
      <c r="G300" s="20" t="s">
        <v>16</v>
      </c>
    </row>
    <row r="301" spans="1:7" s="22" customFormat="1" x14ac:dyDescent="0.25">
      <c r="A301" s="19" t="s">
        <v>450</v>
      </c>
      <c r="B301" s="33" t="s">
        <v>451</v>
      </c>
      <c r="C301" s="20" t="s">
        <v>452</v>
      </c>
      <c r="D301" s="20" t="s">
        <v>453</v>
      </c>
      <c r="E301" s="85">
        <v>130</v>
      </c>
      <c r="F301" s="20">
        <v>3235</v>
      </c>
      <c r="G301" s="20" t="s">
        <v>148</v>
      </c>
    </row>
    <row r="302" spans="1:7" s="22" customFormat="1" x14ac:dyDescent="0.25">
      <c r="A302" s="19" t="s">
        <v>16</v>
      </c>
      <c r="B302" s="33" t="s">
        <v>16</v>
      </c>
      <c r="C302" s="20" t="s">
        <v>16</v>
      </c>
      <c r="D302" s="20" t="s">
        <v>17</v>
      </c>
      <c r="E302" s="85">
        <v>130</v>
      </c>
      <c r="F302" s="20"/>
      <c r="G302" s="20" t="s">
        <v>16</v>
      </c>
    </row>
    <row r="303" spans="1:7" s="22" customFormat="1" x14ac:dyDescent="0.25">
      <c r="A303" s="19" t="s">
        <v>454</v>
      </c>
      <c r="B303" s="33" t="s">
        <v>455</v>
      </c>
      <c r="C303" s="20" t="s">
        <v>456</v>
      </c>
      <c r="D303" s="20" t="s">
        <v>131</v>
      </c>
      <c r="E303" s="85">
        <v>1373.63</v>
      </c>
      <c r="F303" s="20">
        <v>3225</v>
      </c>
      <c r="G303" s="20" t="s">
        <v>43</v>
      </c>
    </row>
    <row r="304" spans="1:7" s="22" customFormat="1" x14ac:dyDescent="0.25">
      <c r="A304" s="19" t="s">
        <v>16</v>
      </c>
      <c r="B304" s="33" t="s">
        <v>16</v>
      </c>
      <c r="C304" s="20" t="s">
        <v>16</v>
      </c>
      <c r="D304" s="20" t="s">
        <v>17</v>
      </c>
      <c r="E304" s="85">
        <v>1373.63</v>
      </c>
      <c r="F304" s="20"/>
      <c r="G304" s="20" t="s">
        <v>16</v>
      </c>
    </row>
    <row r="305" spans="1:7" s="22" customFormat="1" x14ac:dyDescent="0.25">
      <c r="A305" s="19" t="s">
        <v>457</v>
      </c>
      <c r="B305" s="33" t="s">
        <v>458</v>
      </c>
      <c r="C305" s="20" t="s">
        <v>459</v>
      </c>
      <c r="D305" s="20" t="s">
        <v>21</v>
      </c>
      <c r="E305" s="85">
        <v>37.39</v>
      </c>
      <c r="F305" s="20">
        <v>3224</v>
      </c>
      <c r="G305" s="20" t="s">
        <v>38</v>
      </c>
    </row>
    <row r="306" spans="1:7" s="22" customFormat="1" x14ac:dyDescent="0.25">
      <c r="A306" s="19" t="s">
        <v>16</v>
      </c>
      <c r="B306" s="33" t="s">
        <v>16</v>
      </c>
      <c r="C306" s="20" t="s">
        <v>16</v>
      </c>
      <c r="D306" s="20" t="s">
        <v>17</v>
      </c>
      <c r="E306" s="85">
        <v>37.39</v>
      </c>
      <c r="F306" s="20"/>
      <c r="G306" s="20" t="s">
        <v>16</v>
      </c>
    </row>
    <row r="307" spans="1:7" s="22" customFormat="1" x14ac:dyDescent="0.25">
      <c r="A307" s="24">
        <v>654</v>
      </c>
      <c r="B307" s="33" t="s">
        <v>460</v>
      </c>
      <c r="C307" s="23">
        <v>82031999604</v>
      </c>
      <c r="D307" s="20" t="s">
        <v>21</v>
      </c>
      <c r="E307" s="85">
        <v>1653.32</v>
      </c>
      <c r="F307" s="20">
        <v>32120</v>
      </c>
      <c r="G307" s="20" t="s">
        <v>461</v>
      </c>
    </row>
    <row r="308" spans="1:7" s="22" customFormat="1" x14ac:dyDescent="0.25">
      <c r="A308" s="19"/>
      <c r="B308" s="33"/>
      <c r="C308" s="20"/>
      <c r="D308" s="20" t="s">
        <v>17</v>
      </c>
      <c r="E308" s="85">
        <f>E307</f>
        <v>1653.32</v>
      </c>
      <c r="F308" s="20"/>
      <c r="G308" s="20"/>
    </row>
    <row r="309" spans="1:7" s="22" customFormat="1" x14ac:dyDescent="0.25">
      <c r="A309" s="19" t="s">
        <v>462</v>
      </c>
      <c r="B309" s="33" t="s">
        <v>463</v>
      </c>
      <c r="C309" s="20" t="s">
        <v>464</v>
      </c>
      <c r="D309" s="20" t="s">
        <v>61</v>
      </c>
      <c r="E309" s="85">
        <v>17.82</v>
      </c>
      <c r="F309" s="20">
        <v>3234</v>
      </c>
      <c r="G309" s="20" t="s">
        <v>29</v>
      </c>
    </row>
    <row r="310" spans="1:7" s="22" customFormat="1" x14ac:dyDescent="0.25">
      <c r="A310" s="19" t="s">
        <v>16</v>
      </c>
      <c r="B310" s="33" t="s">
        <v>16</v>
      </c>
      <c r="C310" s="20" t="s">
        <v>16</v>
      </c>
      <c r="D310" s="20" t="s">
        <v>17</v>
      </c>
      <c r="E310" s="85">
        <v>17.82</v>
      </c>
      <c r="F310" s="20"/>
      <c r="G310" s="20" t="s">
        <v>16</v>
      </c>
    </row>
    <row r="311" spans="1:7" s="22" customFormat="1" x14ac:dyDescent="0.25">
      <c r="A311" s="19" t="s">
        <v>465</v>
      </c>
      <c r="B311" s="33" t="s">
        <v>466</v>
      </c>
      <c r="C311" s="20" t="s">
        <v>467</v>
      </c>
      <c r="D311" s="20" t="s">
        <v>21</v>
      </c>
      <c r="E311" s="85">
        <v>44</v>
      </c>
      <c r="F311" s="20">
        <v>3239</v>
      </c>
      <c r="G311" s="20" t="s">
        <v>65</v>
      </c>
    </row>
    <row r="312" spans="1:7" s="22" customFormat="1" x14ac:dyDescent="0.25">
      <c r="A312" s="19" t="s">
        <v>16</v>
      </c>
      <c r="B312" s="33" t="s">
        <v>16</v>
      </c>
      <c r="C312" s="20" t="s">
        <v>16</v>
      </c>
      <c r="D312" s="20" t="s">
        <v>17</v>
      </c>
      <c r="E312" s="85">
        <v>44</v>
      </c>
      <c r="F312" s="20"/>
      <c r="G312" s="20" t="s">
        <v>16</v>
      </c>
    </row>
    <row r="313" spans="1:7" s="22" customFormat="1" x14ac:dyDescent="0.25">
      <c r="A313" s="19" t="s">
        <v>468</v>
      </c>
      <c r="B313" s="33" t="s">
        <v>469</v>
      </c>
      <c r="C313" s="20" t="s">
        <v>470</v>
      </c>
      <c r="D313" s="20" t="s">
        <v>471</v>
      </c>
      <c r="E313" s="85">
        <v>4524</v>
      </c>
      <c r="F313" s="20">
        <v>3239</v>
      </c>
      <c r="G313" s="20" t="s">
        <v>65</v>
      </c>
    </row>
    <row r="314" spans="1:7" s="22" customFormat="1" x14ac:dyDescent="0.25">
      <c r="A314" s="19" t="s">
        <v>16</v>
      </c>
      <c r="B314" s="33" t="s">
        <v>16</v>
      </c>
      <c r="C314" s="20" t="s">
        <v>16</v>
      </c>
      <c r="D314" s="20" t="s">
        <v>17</v>
      </c>
      <c r="E314" s="85">
        <v>4524</v>
      </c>
      <c r="F314" s="20"/>
      <c r="G314" s="20" t="s">
        <v>16</v>
      </c>
    </row>
    <row r="315" spans="1:7" s="22" customFormat="1" x14ac:dyDescent="0.25">
      <c r="A315" s="19" t="s">
        <v>472</v>
      </c>
      <c r="B315" s="33" t="s">
        <v>473</v>
      </c>
      <c r="C315" s="20" t="s">
        <v>474</v>
      </c>
      <c r="D315" s="20" t="s">
        <v>124</v>
      </c>
      <c r="E315" s="85">
        <v>8150</v>
      </c>
      <c r="F315" s="20">
        <v>3239</v>
      </c>
      <c r="G315" s="20" t="s">
        <v>65</v>
      </c>
    </row>
    <row r="316" spans="1:7" s="22" customFormat="1" x14ac:dyDescent="0.25">
      <c r="A316" s="19" t="s">
        <v>16</v>
      </c>
      <c r="B316" s="33" t="s">
        <v>16</v>
      </c>
      <c r="C316" s="20" t="s">
        <v>16</v>
      </c>
      <c r="D316" s="20" t="s">
        <v>17</v>
      </c>
      <c r="E316" s="85">
        <v>8150</v>
      </c>
      <c r="F316" s="20"/>
      <c r="G316" s="20" t="s">
        <v>16</v>
      </c>
    </row>
    <row r="317" spans="1:7" s="22" customFormat="1" x14ac:dyDescent="0.25">
      <c r="A317" s="19" t="s">
        <v>475</v>
      </c>
      <c r="B317" s="33" t="s">
        <v>476</v>
      </c>
      <c r="C317" s="20" t="s">
        <v>477</v>
      </c>
      <c r="D317" s="20" t="s">
        <v>104</v>
      </c>
      <c r="E317" s="85">
        <v>188</v>
      </c>
      <c r="F317" s="20">
        <v>3222</v>
      </c>
      <c r="G317" s="20" t="s">
        <v>42</v>
      </c>
    </row>
    <row r="318" spans="1:7" s="22" customFormat="1" x14ac:dyDescent="0.25">
      <c r="A318" s="19" t="s">
        <v>16</v>
      </c>
      <c r="B318" s="33" t="s">
        <v>16</v>
      </c>
      <c r="C318" s="20" t="s">
        <v>16</v>
      </c>
      <c r="D318" s="20" t="s">
        <v>17</v>
      </c>
      <c r="E318" s="85">
        <v>188</v>
      </c>
      <c r="F318" s="20"/>
      <c r="G318" s="20" t="s">
        <v>16</v>
      </c>
    </row>
    <row r="319" spans="1:7" s="22" customFormat="1" x14ac:dyDescent="0.25">
      <c r="A319" s="19" t="s">
        <v>478</v>
      </c>
      <c r="B319" s="33" t="s">
        <v>479</v>
      </c>
      <c r="C319" s="20" t="s">
        <v>480</v>
      </c>
      <c r="D319" s="20" t="s">
        <v>481</v>
      </c>
      <c r="E319" s="85">
        <v>117</v>
      </c>
      <c r="F319" s="20">
        <v>3239</v>
      </c>
      <c r="G319" s="20" t="s">
        <v>65</v>
      </c>
    </row>
    <row r="320" spans="1:7" s="22" customFormat="1" x14ac:dyDescent="0.25">
      <c r="A320" s="19" t="s">
        <v>16</v>
      </c>
      <c r="B320" s="33" t="s">
        <v>16</v>
      </c>
      <c r="C320" s="20" t="s">
        <v>16</v>
      </c>
      <c r="D320" s="20" t="s">
        <v>17</v>
      </c>
      <c r="E320" s="85">
        <v>117</v>
      </c>
      <c r="F320" s="20"/>
      <c r="G320" s="20" t="s">
        <v>16</v>
      </c>
    </row>
    <row r="321" spans="1:7" s="22" customFormat="1" x14ac:dyDescent="0.25">
      <c r="A321" s="19" t="s">
        <v>482</v>
      </c>
      <c r="B321" s="33" t="s">
        <v>483</v>
      </c>
      <c r="C321" s="20" t="s">
        <v>484</v>
      </c>
      <c r="D321" s="20" t="s">
        <v>485</v>
      </c>
      <c r="E321" s="85">
        <v>14</v>
      </c>
      <c r="F321" s="20">
        <v>3222</v>
      </c>
      <c r="G321" s="20" t="s">
        <v>42</v>
      </c>
    </row>
    <row r="322" spans="1:7" s="22" customFormat="1" x14ac:dyDescent="0.25">
      <c r="A322" s="19" t="s">
        <v>16</v>
      </c>
      <c r="B322" s="33" t="s">
        <v>16</v>
      </c>
      <c r="C322" s="20" t="s">
        <v>16</v>
      </c>
      <c r="D322" s="20" t="s">
        <v>17</v>
      </c>
      <c r="E322" s="85">
        <v>14</v>
      </c>
      <c r="F322" s="20"/>
      <c r="G322" s="20" t="s">
        <v>16</v>
      </c>
    </row>
    <row r="323" spans="1:7" s="22" customFormat="1" x14ac:dyDescent="0.25">
      <c r="A323" s="19" t="s">
        <v>486</v>
      </c>
      <c r="B323" s="33" t="s">
        <v>487</v>
      </c>
      <c r="C323" s="20" t="s">
        <v>488</v>
      </c>
      <c r="D323" s="20" t="s">
        <v>21</v>
      </c>
      <c r="E323" s="85">
        <v>9.14</v>
      </c>
      <c r="F323" s="20">
        <v>3222</v>
      </c>
      <c r="G323" s="20" t="s">
        <v>42</v>
      </c>
    </row>
    <row r="324" spans="1:7" s="22" customFormat="1" x14ac:dyDescent="0.25">
      <c r="A324" s="19" t="s">
        <v>16</v>
      </c>
      <c r="B324" s="33" t="s">
        <v>16</v>
      </c>
      <c r="C324" s="20" t="s">
        <v>16</v>
      </c>
      <c r="D324" s="20" t="s">
        <v>17</v>
      </c>
      <c r="E324" s="85">
        <v>9.14</v>
      </c>
      <c r="F324" s="20"/>
      <c r="G324" s="20" t="s">
        <v>16</v>
      </c>
    </row>
    <row r="325" spans="1:7" s="22" customFormat="1" x14ac:dyDescent="0.25">
      <c r="A325" s="19" t="s">
        <v>489</v>
      </c>
      <c r="B325" s="33" t="s">
        <v>490</v>
      </c>
      <c r="C325" s="20" t="s">
        <v>491</v>
      </c>
      <c r="D325" s="20" t="s">
        <v>14</v>
      </c>
      <c r="E325" s="85">
        <v>1320</v>
      </c>
      <c r="F325" s="20">
        <v>3211</v>
      </c>
      <c r="G325" s="20" t="s">
        <v>83</v>
      </c>
    </row>
    <row r="326" spans="1:7" s="22" customFormat="1" x14ac:dyDescent="0.25">
      <c r="A326" s="19" t="s">
        <v>489</v>
      </c>
      <c r="B326" s="33" t="s">
        <v>490</v>
      </c>
      <c r="C326" s="20" t="s">
        <v>491</v>
      </c>
      <c r="D326" s="20" t="s">
        <v>14</v>
      </c>
      <c r="E326" s="85">
        <v>1320</v>
      </c>
      <c r="F326" s="20">
        <v>3241</v>
      </c>
      <c r="G326" s="20" t="s">
        <v>15</v>
      </c>
    </row>
    <row r="327" spans="1:7" s="22" customFormat="1" x14ac:dyDescent="0.25">
      <c r="A327" s="19" t="s">
        <v>16</v>
      </c>
      <c r="B327" s="33" t="s">
        <v>16</v>
      </c>
      <c r="C327" s="20" t="s">
        <v>16</v>
      </c>
      <c r="D327" s="20" t="s">
        <v>17</v>
      </c>
      <c r="E327" s="85">
        <v>2640</v>
      </c>
      <c r="F327" s="20"/>
      <c r="G327" s="20" t="s">
        <v>16</v>
      </c>
    </row>
    <row r="328" spans="1:7" s="22" customFormat="1" x14ac:dyDescent="0.25">
      <c r="A328" s="24">
        <v>6832</v>
      </c>
      <c r="B328" s="33" t="s">
        <v>492</v>
      </c>
      <c r="C328" s="23">
        <v>81291790468</v>
      </c>
      <c r="D328" s="20" t="s">
        <v>21</v>
      </c>
      <c r="E328" s="85">
        <v>170</v>
      </c>
      <c r="F328" s="20">
        <v>3239</v>
      </c>
      <c r="G328" s="20" t="s">
        <v>65</v>
      </c>
    </row>
    <row r="329" spans="1:7" s="22" customFormat="1" x14ac:dyDescent="0.25">
      <c r="A329" s="19"/>
      <c r="B329" s="33"/>
      <c r="C329" s="20"/>
      <c r="D329" s="20" t="s">
        <v>17</v>
      </c>
      <c r="E329" s="85">
        <f>E328</f>
        <v>170</v>
      </c>
      <c r="F329" s="20"/>
      <c r="G329" s="20"/>
    </row>
    <row r="330" spans="1:7" s="22" customFormat="1" x14ac:dyDescent="0.25">
      <c r="A330" s="19" t="s">
        <v>493</v>
      </c>
      <c r="B330" s="33" t="s">
        <v>494</v>
      </c>
      <c r="C330" s="20" t="s">
        <v>495</v>
      </c>
      <c r="D330" s="20" t="s">
        <v>496</v>
      </c>
      <c r="E330" s="85">
        <v>69</v>
      </c>
      <c r="F330" s="20">
        <v>3231</v>
      </c>
      <c r="G330" s="20" t="s">
        <v>26</v>
      </c>
    </row>
    <row r="331" spans="1:7" s="22" customFormat="1" x14ac:dyDescent="0.25">
      <c r="A331" s="19" t="s">
        <v>16</v>
      </c>
      <c r="B331" s="33" t="s">
        <v>16</v>
      </c>
      <c r="C331" s="20" t="s">
        <v>16</v>
      </c>
      <c r="D331" s="20" t="s">
        <v>17</v>
      </c>
      <c r="E331" s="85">
        <v>69</v>
      </c>
      <c r="F331" s="20"/>
      <c r="G331" s="20" t="s">
        <v>16</v>
      </c>
    </row>
    <row r="332" spans="1:7" s="22" customFormat="1" x14ac:dyDescent="0.25">
      <c r="A332" s="19" t="s">
        <v>497</v>
      </c>
      <c r="B332" s="33" t="s">
        <v>498</v>
      </c>
      <c r="C332" s="20" t="s">
        <v>499</v>
      </c>
      <c r="D332" s="20" t="s">
        <v>496</v>
      </c>
      <c r="E332" s="85">
        <v>10.5</v>
      </c>
      <c r="F332" s="20">
        <v>3231</v>
      </c>
      <c r="G332" s="20" t="s">
        <v>26</v>
      </c>
    </row>
    <row r="333" spans="1:7" s="22" customFormat="1" x14ac:dyDescent="0.25">
      <c r="A333" s="19" t="s">
        <v>16</v>
      </c>
      <c r="B333" s="33" t="s">
        <v>16</v>
      </c>
      <c r="C333" s="20" t="s">
        <v>16</v>
      </c>
      <c r="D333" s="20" t="s">
        <v>17</v>
      </c>
      <c r="E333" s="85">
        <v>10.5</v>
      </c>
      <c r="F333" s="20"/>
      <c r="G333" s="20" t="s">
        <v>16</v>
      </c>
    </row>
    <row r="334" spans="1:7" s="22" customFormat="1" x14ac:dyDescent="0.25">
      <c r="A334" s="19" t="s">
        <v>500</v>
      </c>
      <c r="B334" s="33" t="s">
        <v>501</v>
      </c>
      <c r="C334" s="20" t="s">
        <v>502</v>
      </c>
      <c r="D334" s="20" t="s">
        <v>503</v>
      </c>
      <c r="E334" s="85">
        <v>23.14</v>
      </c>
      <c r="F334" s="20">
        <v>3222</v>
      </c>
      <c r="G334" s="20" t="s">
        <v>42</v>
      </c>
    </row>
    <row r="335" spans="1:7" s="22" customFormat="1" x14ac:dyDescent="0.25">
      <c r="A335" s="19" t="s">
        <v>16</v>
      </c>
      <c r="B335" s="33" t="s">
        <v>16</v>
      </c>
      <c r="C335" s="20" t="s">
        <v>16</v>
      </c>
      <c r="D335" s="20" t="s">
        <v>17</v>
      </c>
      <c r="E335" s="85">
        <v>23.14</v>
      </c>
      <c r="F335" s="20"/>
      <c r="G335" s="20" t="s">
        <v>16</v>
      </c>
    </row>
    <row r="336" spans="1:7" s="22" customFormat="1" x14ac:dyDescent="0.25">
      <c r="A336" s="19" t="s">
        <v>504</v>
      </c>
      <c r="B336" s="33" t="s">
        <v>505</v>
      </c>
      <c r="C336" s="20" t="s">
        <v>506</v>
      </c>
      <c r="D336" s="20" t="s">
        <v>21</v>
      </c>
      <c r="E336" s="85">
        <v>556.16</v>
      </c>
      <c r="F336" s="20">
        <v>3431</v>
      </c>
      <c r="G336" s="20" t="s">
        <v>202</v>
      </c>
    </row>
    <row r="337" spans="1:7" s="22" customFormat="1" x14ac:dyDescent="0.25">
      <c r="A337" s="19" t="s">
        <v>16</v>
      </c>
      <c r="B337" s="33" t="s">
        <v>16</v>
      </c>
      <c r="C337" s="20" t="s">
        <v>16</v>
      </c>
      <c r="D337" s="20" t="s">
        <v>17</v>
      </c>
      <c r="E337" s="85">
        <v>556.16</v>
      </c>
      <c r="F337" s="20"/>
      <c r="G337" s="20" t="s">
        <v>16</v>
      </c>
    </row>
    <row r="338" spans="1:7" s="22" customFormat="1" x14ac:dyDescent="0.25">
      <c r="A338" s="19" t="s">
        <v>507</v>
      </c>
      <c r="B338" s="33" t="s">
        <v>508</v>
      </c>
      <c r="C338" s="20" t="s">
        <v>509</v>
      </c>
      <c r="D338" s="20" t="s">
        <v>51</v>
      </c>
      <c r="E338" s="85">
        <v>138.01</v>
      </c>
      <c r="F338" s="20">
        <v>3222</v>
      </c>
      <c r="G338" s="20" t="s">
        <v>42</v>
      </c>
    </row>
    <row r="339" spans="1:7" s="22" customFormat="1" x14ac:dyDescent="0.25">
      <c r="A339" s="19" t="s">
        <v>16</v>
      </c>
      <c r="B339" s="33" t="s">
        <v>16</v>
      </c>
      <c r="C339" s="20" t="s">
        <v>16</v>
      </c>
      <c r="D339" s="20" t="s">
        <v>17</v>
      </c>
      <c r="E339" s="85">
        <v>138.01</v>
      </c>
      <c r="F339" s="20"/>
      <c r="G339" s="20" t="s">
        <v>16</v>
      </c>
    </row>
    <row r="340" spans="1:7" s="22" customFormat="1" x14ac:dyDescent="0.25">
      <c r="A340" s="19" t="s">
        <v>510</v>
      </c>
      <c r="B340" s="33" t="s">
        <v>511</v>
      </c>
      <c r="C340" s="20" t="s">
        <v>512</v>
      </c>
      <c r="D340" s="20" t="s">
        <v>513</v>
      </c>
      <c r="E340" s="85">
        <v>3200</v>
      </c>
      <c r="F340" s="20">
        <v>3239</v>
      </c>
      <c r="G340" s="20" t="s">
        <v>65</v>
      </c>
    </row>
    <row r="341" spans="1:7" s="22" customFormat="1" x14ac:dyDescent="0.25">
      <c r="A341" s="19" t="s">
        <v>16</v>
      </c>
      <c r="B341" s="33" t="s">
        <v>16</v>
      </c>
      <c r="C341" s="20" t="s">
        <v>16</v>
      </c>
      <c r="D341" s="20" t="s">
        <v>17</v>
      </c>
      <c r="E341" s="85">
        <v>3200</v>
      </c>
      <c r="F341" s="20"/>
      <c r="G341" s="20" t="s">
        <v>16</v>
      </c>
    </row>
    <row r="342" spans="1:7" s="22" customFormat="1" x14ac:dyDescent="0.25">
      <c r="A342" s="19" t="s">
        <v>514</v>
      </c>
      <c r="B342" s="33" t="s">
        <v>515</v>
      </c>
      <c r="C342" s="20" t="s">
        <v>516</v>
      </c>
      <c r="D342" s="20" t="s">
        <v>517</v>
      </c>
      <c r="E342" s="85">
        <v>9.9</v>
      </c>
      <c r="F342" s="20">
        <v>3222</v>
      </c>
      <c r="G342" s="20" t="s">
        <v>42</v>
      </c>
    </row>
    <row r="343" spans="1:7" s="22" customFormat="1" x14ac:dyDescent="0.25">
      <c r="A343" s="19" t="s">
        <v>16</v>
      </c>
      <c r="B343" s="33" t="s">
        <v>16</v>
      </c>
      <c r="C343" s="20" t="s">
        <v>16</v>
      </c>
      <c r="D343" s="20" t="s">
        <v>17</v>
      </c>
      <c r="E343" s="85">
        <v>9.9</v>
      </c>
      <c r="F343" s="20"/>
      <c r="G343" s="20" t="s">
        <v>16</v>
      </c>
    </row>
    <row r="344" spans="1:7" s="22" customFormat="1" x14ac:dyDescent="0.25">
      <c r="A344" s="19" t="s">
        <v>518</v>
      </c>
      <c r="B344" s="33" t="s">
        <v>519</v>
      </c>
      <c r="C344" s="20" t="s">
        <v>520</v>
      </c>
      <c r="D344" s="20" t="s">
        <v>521</v>
      </c>
      <c r="E344" s="85">
        <v>52.91</v>
      </c>
      <c r="F344" s="20">
        <v>3222</v>
      </c>
      <c r="G344" s="20" t="s">
        <v>42</v>
      </c>
    </row>
    <row r="345" spans="1:7" s="22" customFormat="1" x14ac:dyDescent="0.25">
      <c r="A345" s="19" t="s">
        <v>16</v>
      </c>
      <c r="B345" s="33" t="s">
        <v>16</v>
      </c>
      <c r="C345" s="20" t="s">
        <v>16</v>
      </c>
      <c r="D345" s="20" t="s">
        <v>17</v>
      </c>
      <c r="E345" s="85">
        <v>52.91</v>
      </c>
      <c r="F345" s="20"/>
      <c r="G345" s="20" t="s">
        <v>16</v>
      </c>
    </row>
    <row r="346" spans="1:7" s="22" customFormat="1" x14ac:dyDescent="0.25">
      <c r="A346" s="24">
        <v>6916</v>
      </c>
      <c r="B346" s="33" t="s">
        <v>522</v>
      </c>
      <c r="C346" s="23">
        <v>19460191279</v>
      </c>
      <c r="D346" s="20" t="s">
        <v>21</v>
      </c>
      <c r="E346" s="85">
        <v>90.63</v>
      </c>
      <c r="F346" s="20">
        <v>3232</v>
      </c>
      <c r="G346" s="20" t="s">
        <v>47</v>
      </c>
    </row>
    <row r="347" spans="1:7" s="22" customFormat="1" x14ac:dyDescent="0.25">
      <c r="A347" s="19"/>
      <c r="B347" s="33"/>
      <c r="C347" s="20"/>
      <c r="D347" s="20" t="s">
        <v>17</v>
      </c>
      <c r="E347" s="85">
        <f>E346</f>
        <v>90.63</v>
      </c>
      <c r="F347" s="20"/>
      <c r="G347" s="20"/>
    </row>
    <row r="348" spans="1:7" s="22" customFormat="1" x14ac:dyDescent="0.25">
      <c r="A348" s="19" t="s">
        <v>523</v>
      </c>
      <c r="B348" s="33" t="s">
        <v>524</v>
      </c>
      <c r="C348" s="20" t="s">
        <v>525</v>
      </c>
      <c r="D348" s="20" t="s">
        <v>526</v>
      </c>
      <c r="E348" s="85">
        <v>15.5</v>
      </c>
      <c r="F348" s="20">
        <v>3222</v>
      </c>
      <c r="G348" s="20" t="s">
        <v>42</v>
      </c>
    </row>
    <row r="349" spans="1:7" s="22" customFormat="1" x14ac:dyDescent="0.25">
      <c r="A349" s="19" t="s">
        <v>16</v>
      </c>
      <c r="B349" s="33" t="s">
        <v>16</v>
      </c>
      <c r="C349" s="20" t="s">
        <v>16</v>
      </c>
      <c r="D349" s="20" t="s">
        <v>17</v>
      </c>
      <c r="E349" s="85">
        <v>15.5</v>
      </c>
      <c r="F349" s="20"/>
      <c r="G349" s="20" t="s">
        <v>16</v>
      </c>
    </row>
    <row r="350" spans="1:7" s="22" customFormat="1" x14ac:dyDescent="0.25">
      <c r="A350" s="19" t="s">
        <v>527</v>
      </c>
      <c r="B350" s="33" t="s">
        <v>528</v>
      </c>
      <c r="C350" s="20" t="s">
        <v>529</v>
      </c>
      <c r="D350" s="20" t="s">
        <v>21</v>
      </c>
      <c r="E350" s="85">
        <v>3125</v>
      </c>
      <c r="F350" s="20">
        <v>4124</v>
      </c>
      <c r="G350" s="20" t="s">
        <v>530</v>
      </c>
    </row>
    <row r="351" spans="1:7" x14ac:dyDescent="0.25">
      <c r="A351" s="19" t="s">
        <v>16</v>
      </c>
      <c r="B351" s="33" t="s">
        <v>16</v>
      </c>
      <c r="C351" s="20" t="s">
        <v>16</v>
      </c>
      <c r="D351" s="20" t="s">
        <v>17</v>
      </c>
      <c r="E351" s="85">
        <v>3125</v>
      </c>
      <c r="F351" s="20"/>
      <c r="G351" s="20" t="s">
        <v>16</v>
      </c>
    </row>
    <row r="352" spans="1:7" s="25" customFormat="1" x14ac:dyDescent="0.25">
      <c r="A352" s="19" t="s">
        <v>531</v>
      </c>
      <c r="B352" s="33" t="s">
        <v>532</v>
      </c>
      <c r="C352" s="20" t="s">
        <v>533</v>
      </c>
      <c r="D352" s="20" t="s">
        <v>275</v>
      </c>
      <c r="E352" s="85">
        <v>60</v>
      </c>
      <c r="F352" s="20">
        <v>3232</v>
      </c>
      <c r="G352" s="20" t="s">
        <v>47</v>
      </c>
    </row>
    <row r="353" spans="1:7" x14ac:dyDescent="0.25">
      <c r="A353" s="19" t="s">
        <v>16</v>
      </c>
      <c r="B353" s="33" t="s">
        <v>16</v>
      </c>
      <c r="C353" s="20" t="s">
        <v>16</v>
      </c>
      <c r="D353" s="20" t="s">
        <v>17</v>
      </c>
      <c r="E353" s="85">
        <v>60</v>
      </c>
      <c r="F353" s="20"/>
      <c r="G353" s="20" t="s">
        <v>16</v>
      </c>
    </row>
    <row r="354" spans="1:7" x14ac:dyDescent="0.25">
      <c r="A354" s="19" t="s">
        <v>534</v>
      </c>
      <c r="B354" s="33" t="s">
        <v>535</v>
      </c>
      <c r="C354" s="20" t="s">
        <v>536</v>
      </c>
      <c r="D354" s="20" t="s">
        <v>537</v>
      </c>
      <c r="E354" s="85">
        <v>51.8</v>
      </c>
      <c r="F354" s="20">
        <v>3222</v>
      </c>
      <c r="G354" s="20" t="s">
        <v>42</v>
      </c>
    </row>
    <row r="355" spans="1:7" x14ac:dyDescent="0.25">
      <c r="A355" s="19" t="s">
        <v>16</v>
      </c>
      <c r="B355" s="33" t="s">
        <v>16</v>
      </c>
      <c r="C355" s="20" t="s">
        <v>16</v>
      </c>
      <c r="D355" s="20" t="s">
        <v>17</v>
      </c>
      <c r="E355" s="85">
        <v>51.8</v>
      </c>
      <c r="F355" s="20"/>
      <c r="G355" s="20" t="s">
        <v>16</v>
      </c>
    </row>
    <row r="356" spans="1:7" x14ac:dyDescent="0.25">
      <c r="A356" s="19" t="s">
        <v>538</v>
      </c>
      <c r="B356" s="33" t="s">
        <v>539</v>
      </c>
      <c r="C356" s="20" t="s">
        <v>540</v>
      </c>
      <c r="D356" s="20" t="s">
        <v>37</v>
      </c>
      <c r="E356" s="85">
        <v>202.5</v>
      </c>
      <c r="F356" s="20">
        <v>3231</v>
      </c>
      <c r="G356" s="20" t="s">
        <v>26</v>
      </c>
    </row>
    <row r="357" spans="1:7" x14ac:dyDescent="0.25">
      <c r="A357" s="19" t="s">
        <v>16</v>
      </c>
      <c r="B357" s="33" t="s">
        <v>16</v>
      </c>
      <c r="C357" s="20" t="s">
        <v>16</v>
      </c>
      <c r="D357" s="20" t="s">
        <v>17</v>
      </c>
      <c r="E357" s="85">
        <v>202.5</v>
      </c>
      <c r="F357" s="20"/>
      <c r="G357" s="20" t="s">
        <v>16</v>
      </c>
    </row>
    <row r="358" spans="1:7" x14ac:dyDescent="0.25">
      <c r="A358" s="19" t="s">
        <v>541</v>
      </c>
      <c r="B358" s="33" t="s">
        <v>542</v>
      </c>
      <c r="C358" s="20" t="s">
        <v>543</v>
      </c>
      <c r="D358" s="20" t="s">
        <v>82</v>
      </c>
      <c r="E358" s="85">
        <v>2500</v>
      </c>
      <c r="F358" s="20">
        <v>3211</v>
      </c>
      <c r="G358" s="20" t="s">
        <v>83</v>
      </c>
    </row>
    <row r="359" spans="1:7" x14ac:dyDescent="0.25">
      <c r="A359" s="19" t="s">
        <v>16</v>
      </c>
      <c r="B359" s="33" t="s">
        <v>16</v>
      </c>
      <c r="C359" s="20" t="s">
        <v>16</v>
      </c>
      <c r="D359" s="20" t="s">
        <v>17</v>
      </c>
      <c r="E359" s="85">
        <v>2500</v>
      </c>
      <c r="F359" s="20"/>
      <c r="G359" s="20" t="s">
        <v>16</v>
      </c>
    </row>
    <row r="360" spans="1:7" x14ac:dyDescent="0.25">
      <c r="A360" s="19" t="s">
        <v>544</v>
      </c>
      <c r="B360" s="33" t="s">
        <v>545</v>
      </c>
      <c r="C360" s="20" t="s">
        <v>546</v>
      </c>
      <c r="D360" s="20" t="s">
        <v>131</v>
      </c>
      <c r="E360" s="85">
        <v>465.84</v>
      </c>
      <c r="F360" s="20">
        <v>4227</v>
      </c>
      <c r="G360" s="20" t="s">
        <v>143</v>
      </c>
    </row>
    <row r="361" spans="1:7" x14ac:dyDescent="0.25">
      <c r="A361" s="19" t="s">
        <v>16</v>
      </c>
      <c r="B361" s="33" t="s">
        <v>16</v>
      </c>
      <c r="C361" s="20" t="s">
        <v>16</v>
      </c>
      <c r="D361" s="20" t="s">
        <v>17</v>
      </c>
      <c r="E361" s="85">
        <v>465.84</v>
      </c>
      <c r="F361" s="20"/>
      <c r="G361" s="20" t="s">
        <v>16</v>
      </c>
    </row>
    <row r="362" spans="1:7" x14ac:dyDescent="0.25">
      <c r="A362" s="19" t="s">
        <v>547</v>
      </c>
      <c r="B362" s="33" t="s">
        <v>548</v>
      </c>
      <c r="C362" s="20" t="s">
        <v>549</v>
      </c>
      <c r="D362" s="20" t="s">
        <v>275</v>
      </c>
      <c r="E362" s="85">
        <v>96343.09</v>
      </c>
      <c r="F362" s="20">
        <v>4124</v>
      </c>
      <c r="G362" s="20" t="s">
        <v>530</v>
      </c>
    </row>
    <row r="363" spans="1:7" x14ac:dyDescent="0.25">
      <c r="A363" s="19" t="s">
        <v>16</v>
      </c>
      <c r="B363" s="33" t="s">
        <v>16</v>
      </c>
      <c r="C363" s="20" t="s">
        <v>16</v>
      </c>
      <c r="D363" s="20" t="s">
        <v>17</v>
      </c>
      <c r="E363" s="85">
        <v>96343.09</v>
      </c>
      <c r="F363" s="20"/>
      <c r="G363" s="20" t="s">
        <v>16</v>
      </c>
    </row>
    <row r="364" spans="1:7" x14ac:dyDescent="0.25">
      <c r="A364" s="19" t="s">
        <v>550</v>
      </c>
      <c r="B364" s="33" t="s">
        <v>551</v>
      </c>
      <c r="C364" s="20" t="s">
        <v>552</v>
      </c>
      <c r="D364" s="20" t="s">
        <v>95</v>
      </c>
      <c r="E364" s="85">
        <v>248336.25</v>
      </c>
      <c r="F364" s="20">
        <v>4124</v>
      </c>
      <c r="G364" s="20" t="s">
        <v>530</v>
      </c>
    </row>
    <row r="365" spans="1:7" x14ac:dyDescent="0.25">
      <c r="A365" s="19" t="s">
        <v>16</v>
      </c>
      <c r="B365" s="33" t="s">
        <v>16</v>
      </c>
      <c r="C365" s="20" t="s">
        <v>16</v>
      </c>
      <c r="D365" s="20" t="s">
        <v>17</v>
      </c>
      <c r="E365" s="85">
        <v>248336.25</v>
      </c>
      <c r="F365" s="20"/>
      <c r="G365" s="20" t="s">
        <v>16</v>
      </c>
    </row>
    <row r="366" spans="1:7" x14ac:dyDescent="0.25">
      <c r="A366" s="19" t="s">
        <v>553</v>
      </c>
      <c r="B366" s="33" t="s">
        <v>554</v>
      </c>
      <c r="C366" s="20" t="s">
        <v>555</v>
      </c>
      <c r="D366" s="20" t="s">
        <v>33</v>
      </c>
      <c r="E366" s="85">
        <v>3300</v>
      </c>
      <c r="F366" s="20">
        <v>3239</v>
      </c>
      <c r="G366" s="20" t="s">
        <v>65</v>
      </c>
    </row>
    <row r="367" spans="1:7" x14ac:dyDescent="0.25">
      <c r="A367" s="19" t="s">
        <v>16</v>
      </c>
      <c r="B367" s="33" t="s">
        <v>16</v>
      </c>
      <c r="C367" s="20" t="s">
        <v>16</v>
      </c>
      <c r="D367" s="20" t="s">
        <v>17</v>
      </c>
      <c r="E367" s="85">
        <v>3300</v>
      </c>
      <c r="F367" s="20"/>
      <c r="G367" s="20" t="s">
        <v>16</v>
      </c>
    </row>
    <row r="368" spans="1:7" x14ac:dyDescent="0.25">
      <c r="A368" s="19" t="s">
        <v>556</v>
      </c>
      <c r="B368" s="33" t="s">
        <v>557</v>
      </c>
      <c r="C368" s="20" t="s">
        <v>558</v>
      </c>
      <c r="D368" s="20" t="s">
        <v>21</v>
      </c>
      <c r="E368" s="85">
        <v>3500</v>
      </c>
      <c r="F368" s="20">
        <v>3239</v>
      </c>
      <c r="G368" s="20" t="s">
        <v>65</v>
      </c>
    </row>
    <row r="369" spans="1:7" x14ac:dyDescent="0.25">
      <c r="A369" s="19" t="s">
        <v>16</v>
      </c>
      <c r="B369" s="33" t="s">
        <v>16</v>
      </c>
      <c r="C369" s="20" t="s">
        <v>16</v>
      </c>
      <c r="D369" s="20" t="s">
        <v>17</v>
      </c>
      <c r="E369" s="85">
        <v>3500</v>
      </c>
      <c r="F369" s="20"/>
      <c r="G369" s="20" t="s">
        <v>16</v>
      </c>
    </row>
    <row r="370" spans="1:7" x14ac:dyDescent="0.25">
      <c r="A370" s="19" t="s">
        <v>559</v>
      </c>
      <c r="B370" s="33" t="s">
        <v>560</v>
      </c>
      <c r="C370" s="20" t="s">
        <v>561</v>
      </c>
      <c r="D370" s="20" t="s">
        <v>239</v>
      </c>
      <c r="E370" s="85">
        <v>10800</v>
      </c>
      <c r="F370" s="20">
        <v>3235</v>
      </c>
      <c r="G370" s="20" t="s">
        <v>148</v>
      </c>
    </row>
    <row r="371" spans="1:7" x14ac:dyDescent="0.25">
      <c r="A371" s="19" t="s">
        <v>16</v>
      </c>
      <c r="B371" s="33" t="s">
        <v>16</v>
      </c>
      <c r="C371" s="20" t="s">
        <v>16</v>
      </c>
      <c r="D371" s="20" t="s">
        <v>17</v>
      </c>
      <c r="E371" s="85">
        <v>10800</v>
      </c>
      <c r="F371" s="20"/>
      <c r="G371" s="20" t="s">
        <v>16</v>
      </c>
    </row>
    <row r="372" spans="1:7" ht="30" x14ac:dyDescent="0.25">
      <c r="A372" s="19" t="s">
        <v>562</v>
      </c>
      <c r="B372" s="33" t="s">
        <v>563</v>
      </c>
      <c r="C372" s="20" t="s">
        <v>564</v>
      </c>
      <c r="D372" s="20" t="s">
        <v>565</v>
      </c>
      <c r="E372" s="85">
        <v>1650</v>
      </c>
      <c r="F372" s="20">
        <v>3239</v>
      </c>
      <c r="G372" s="20" t="s">
        <v>65</v>
      </c>
    </row>
    <row r="373" spans="1:7" x14ac:dyDescent="0.25">
      <c r="A373" s="19" t="s">
        <v>16</v>
      </c>
      <c r="B373" s="33" t="s">
        <v>16</v>
      </c>
      <c r="C373" s="20" t="s">
        <v>16</v>
      </c>
      <c r="D373" s="20" t="s">
        <v>17</v>
      </c>
      <c r="E373" s="85">
        <v>1650</v>
      </c>
      <c r="F373" s="20"/>
      <c r="G373" s="20" t="s">
        <v>16</v>
      </c>
    </row>
    <row r="374" spans="1:7" x14ac:dyDescent="0.25">
      <c r="A374" s="19" t="s">
        <v>566</v>
      </c>
      <c r="B374" s="33" t="s">
        <v>567</v>
      </c>
      <c r="C374" s="20" t="s">
        <v>568</v>
      </c>
      <c r="D374" s="20" t="s">
        <v>21</v>
      </c>
      <c r="E374" s="85">
        <v>2300</v>
      </c>
      <c r="F374" s="20">
        <v>3239</v>
      </c>
      <c r="G374" s="20" t="s">
        <v>65</v>
      </c>
    </row>
    <row r="375" spans="1:7" x14ac:dyDescent="0.25">
      <c r="A375" s="19" t="s">
        <v>16</v>
      </c>
      <c r="B375" s="33" t="s">
        <v>16</v>
      </c>
      <c r="C375" s="20" t="s">
        <v>16</v>
      </c>
      <c r="D375" s="20" t="s">
        <v>17</v>
      </c>
      <c r="E375" s="85">
        <v>2300</v>
      </c>
      <c r="F375" s="20"/>
      <c r="G375" s="20" t="s">
        <v>16</v>
      </c>
    </row>
    <row r="376" spans="1:7" x14ac:dyDescent="0.25">
      <c r="A376" s="19" t="s">
        <v>569</v>
      </c>
      <c r="B376" s="33" t="s">
        <v>570</v>
      </c>
      <c r="C376" s="20" t="s">
        <v>571</v>
      </c>
      <c r="D376" s="20" t="s">
        <v>21</v>
      </c>
      <c r="E376" s="85">
        <v>3125</v>
      </c>
      <c r="F376" s="20">
        <v>3239</v>
      </c>
      <c r="G376" s="20" t="s">
        <v>65</v>
      </c>
    </row>
    <row r="377" spans="1:7" x14ac:dyDescent="0.25">
      <c r="A377" s="19" t="s">
        <v>16</v>
      </c>
      <c r="B377" s="33" t="s">
        <v>16</v>
      </c>
      <c r="C377" s="20" t="s">
        <v>16</v>
      </c>
      <c r="D377" s="20" t="s">
        <v>17</v>
      </c>
      <c r="E377" s="85">
        <v>3125</v>
      </c>
      <c r="F377" s="20"/>
      <c r="G377" s="20" t="s">
        <v>16</v>
      </c>
    </row>
    <row r="378" spans="1:7" x14ac:dyDescent="0.25">
      <c r="A378" s="19" t="s">
        <v>572</v>
      </c>
      <c r="B378" s="33" t="s">
        <v>573</v>
      </c>
      <c r="C378" s="20" t="s">
        <v>574</v>
      </c>
      <c r="D378" s="20" t="s">
        <v>21</v>
      </c>
      <c r="E378" s="85">
        <v>6250</v>
      </c>
      <c r="F378" s="20">
        <v>3239</v>
      </c>
      <c r="G378" s="20" t="s">
        <v>65</v>
      </c>
    </row>
    <row r="379" spans="1:7" x14ac:dyDescent="0.25">
      <c r="A379" s="19" t="s">
        <v>16</v>
      </c>
      <c r="B379" s="33" t="s">
        <v>16</v>
      </c>
      <c r="C379" s="20" t="s">
        <v>16</v>
      </c>
      <c r="D379" s="20" t="s">
        <v>17</v>
      </c>
      <c r="E379" s="85">
        <v>6250</v>
      </c>
      <c r="F379" s="20"/>
      <c r="G379" s="20" t="s">
        <v>16</v>
      </c>
    </row>
    <row r="380" spans="1:7" x14ac:dyDescent="0.25">
      <c r="A380" s="19" t="s">
        <v>575</v>
      </c>
      <c r="B380" s="33" t="s">
        <v>576</v>
      </c>
      <c r="C380" s="20" t="s">
        <v>577</v>
      </c>
      <c r="D380" s="20" t="s">
        <v>578</v>
      </c>
      <c r="E380" s="85">
        <v>23.41</v>
      </c>
      <c r="F380" s="20">
        <v>3222</v>
      </c>
      <c r="G380" s="20" t="s">
        <v>42</v>
      </c>
    </row>
    <row r="381" spans="1:7" x14ac:dyDescent="0.25">
      <c r="A381" s="19" t="s">
        <v>575</v>
      </c>
      <c r="B381" s="33" t="s">
        <v>576</v>
      </c>
      <c r="C381" s="20" t="s">
        <v>577</v>
      </c>
      <c r="D381" s="20" t="s">
        <v>578</v>
      </c>
      <c r="E381" s="85">
        <v>13.8</v>
      </c>
      <c r="F381" s="20">
        <v>3234</v>
      </c>
      <c r="G381" s="20" t="s">
        <v>29</v>
      </c>
    </row>
    <row r="382" spans="1:7" x14ac:dyDescent="0.25">
      <c r="A382" s="19" t="s">
        <v>16</v>
      </c>
      <c r="B382" s="33" t="s">
        <v>16</v>
      </c>
      <c r="C382" s="20" t="s">
        <v>16</v>
      </c>
      <c r="D382" s="20" t="s">
        <v>17</v>
      </c>
      <c r="E382" s="85">
        <v>37.21</v>
      </c>
      <c r="F382" s="20"/>
      <c r="G382" s="20" t="s">
        <v>16</v>
      </c>
    </row>
    <row r="383" spans="1:7" x14ac:dyDescent="0.25">
      <c r="A383" s="24">
        <v>7183</v>
      </c>
      <c r="B383" s="33" t="s">
        <v>579</v>
      </c>
      <c r="C383" s="23">
        <v>70812508533</v>
      </c>
      <c r="D383" s="20" t="s">
        <v>580</v>
      </c>
      <c r="E383" s="85">
        <v>123.28</v>
      </c>
      <c r="F383" s="20">
        <v>3221</v>
      </c>
      <c r="G383" s="20" t="s">
        <v>25</v>
      </c>
    </row>
    <row r="384" spans="1:7" x14ac:dyDescent="0.25">
      <c r="A384" s="19"/>
      <c r="B384" s="33"/>
      <c r="C384" s="20"/>
      <c r="D384" s="20" t="s">
        <v>17</v>
      </c>
      <c r="E384" s="85">
        <f>E383</f>
        <v>123.28</v>
      </c>
      <c r="F384" s="20"/>
      <c r="G384" s="20"/>
    </row>
    <row r="385" spans="1:7" x14ac:dyDescent="0.25">
      <c r="A385" s="19" t="s">
        <v>581</v>
      </c>
      <c r="B385" s="33" t="s">
        <v>582</v>
      </c>
      <c r="C385" s="20" t="s">
        <v>583</v>
      </c>
      <c r="D385" s="20" t="s">
        <v>87</v>
      </c>
      <c r="E385" s="85">
        <v>5158.32</v>
      </c>
      <c r="F385" s="20">
        <v>3239</v>
      </c>
      <c r="G385" s="20" t="s">
        <v>65</v>
      </c>
    </row>
    <row r="386" spans="1:7" x14ac:dyDescent="0.25">
      <c r="A386" s="19" t="s">
        <v>16</v>
      </c>
      <c r="B386" s="33" t="s">
        <v>16</v>
      </c>
      <c r="C386" s="20" t="s">
        <v>16</v>
      </c>
      <c r="D386" s="20" t="s">
        <v>17</v>
      </c>
      <c r="E386" s="85">
        <v>5158.32</v>
      </c>
      <c r="F386" s="20"/>
      <c r="G386" s="20" t="s">
        <v>16</v>
      </c>
    </row>
    <row r="387" spans="1:7" x14ac:dyDescent="0.25">
      <c r="A387" s="19" t="s">
        <v>584</v>
      </c>
      <c r="B387" s="33" t="s">
        <v>585</v>
      </c>
      <c r="C387" s="20" t="s">
        <v>586</v>
      </c>
      <c r="D387" s="20" t="s">
        <v>61</v>
      </c>
      <c r="E387" s="85">
        <v>255.3</v>
      </c>
      <c r="F387" s="20">
        <v>3211</v>
      </c>
      <c r="G387" s="20" t="s">
        <v>83</v>
      </c>
    </row>
    <row r="388" spans="1:7" x14ac:dyDescent="0.25">
      <c r="A388" s="19" t="s">
        <v>16</v>
      </c>
      <c r="B388" s="33" t="s">
        <v>16</v>
      </c>
      <c r="C388" s="20" t="s">
        <v>16</v>
      </c>
      <c r="D388" s="20" t="s">
        <v>17</v>
      </c>
      <c r="E388" s="85">
        <v>255.3</v>
      </c>
      <c r="F388" s="20"/>
      <c r="G388" s="20" t="s">
        <v>16</v>
      </c>
    </row>
    <row r="389" spans="1:7" x14ac:dyDescent="0.25">
      <c r="A389" s="19" t="s">
        <v>587</v>
      </c>
      <c r="B389" s="33" t="s">
        <v>588</v>
      </c>
      <c r="C389" s="20" t="s">
        <v>589</v>
      </c>
      <c r="D389" s="20" t="s">
        <v>590</v>
      </c>
      <c r="E389" s="85">
        <v>437.5</v>
      </c>
      <c r="F389" s="20">
        <v>3232</v>
      </c>
      <c r="G389" s="20" t="s">
        <v>47</v>
      </c>
    </row>
    <row r="390" spans="1:7" x14ac:dyDescent="0.25">
      <c r="A390" s="19" t="s">
        <v>16</v>
      </c>
      <c r="B390" s="33" t="s">
        <v>16</v>
      </c>
      <c r="C390" s="20" t="s">
        <v>16</v>
      </c>
      <c r="D390" s="20" t="s">
        <v>17</v>
      </c>
      <c r="E390" s="85">
        <v>437.5</v>
      </c>
      <c r="F390" s="20"/>
      <c r="G390" s="20" t="s">
        <v>16</v>
      </c>
    </row>
    <row r="391" spans="1:7" x14ac:dyDescent="0.25">
      <c r="A391" s="19" t="s">
        <v>591</v>
      </c>
      <c r="B391" s="33" t="s">
        <v>592</v>
      </c>
      <c r="C391" s="20" t="s">
        <v>593</v>
      </c>
      <c r="D391" s="20" t="s">
        <v>594</v>
      </c>
      <c r="E391" s="85">
        <v>90</v>
      </c>
      <c r="F391" s="20">
        <v>3211</v>
      </c>
      <c r="G391" s="20" t="s">
        <v>83</v>
      </c>
    </row>
    <row r="392" spans="1:7" x14ac:dyDescent="0.25">
      <c r="A392" s="19" t="s">
        <v>16</v>
      </c>
      <c r="B392" s="33" t="s">
        <v>16</v>
      </c>
      <c r="C392" s="20" t="s">
        <v>16</v>
      </c>
      <c r="D392" s="20" t="s">
        <v>17</v>
      </c>
      <c r="E392" s="85">
        <v>90</v>
      </c>
      <c r="F392" s="20"/>
      <c r="G392" s="20" t="s">
        <v>16</v>
      </c>
    </row>
    <row r="393" spans="1:7" x14ac:dyDescent="0.25">
      <c r="A393" s="19" t="s">
        <v>595</v>
      </c>
      <c r="B393" s="33" t="s">
        <v>596</v>
      </c>
      <c r="C393" s="20" t="s">
        <v>597</v>
      </c>
      <c r="D393" s="20" t="s">
        <v>598</v>
      </c>
      <c r="E393" s="85">
        <v>450</v>
      </c>
      <c r="F393" s="20">
        <v>3211</v>
      </c>
      <c r="G393" s="20" t="s">
        <v>83</v>
      </c>
    </row>
    <row r="394" spans="1:7" x14ac:dyDescent="0.25">
      <c r="A394" s="19" t="s">
        <v>16</v>
      </c>
      <c r="B394" s="33" t="s">
        <v>16</v>
      </c>
      <c r="C394" s="20" t="s">
        <v>16</v>
      </c>
      <c r="D394" s="20" t="s">
        <v>17</v>
      </c>
      <c r="E394" s="85">
        <v>450</v>
      </c>
      <c r="F394" s="20"/>
      <c r="G394" s="20" t="s">
        <v>16</v>
      </c>
    </row>
    <row r="395" spans="1:7" x14ac:dyDescent="0.25">
      <c r="A395" s="19" t="s">
        <v>599</v>
      </c>
      <c r="B395" s="33" t="s">
        <v>600</v>
      </c>
      <c r="C395" s="20" t="s">
        <v>601</v>
      </c>
      <c r="D395" s="20" t="s">
        <v>21</v>
      </c>
      <c r="E395" s="85">
        <v>139.6</v>
      </c>
      <c r="F395" s="20">
        <v>3236</v>
      </c>
      <c r="G395" s="20" t="s">
        <v>602</v>
      </c>
    </row>
    <row r="396" spans="1:7" x14ac:dyDescent="0.25">
      <c r="A396" s="19" t="s">
        <v>16</v>
      </c>
      <c r="B396" s="33" t="s">
        <v>16</v>
      </c>
      <c r="C396" s="20" t="s">
        <v>16</v>
      </c>
      <c r="D396" s="20" t="s">
        <v>17</v>
      </c>
      <c r="E396" s="85">
        <v>139.6</v>
      </c>
      <c r="F396" s="20"/>
      <c r="G396" s="20" t="s">
        <v>16</v>
      </c>
    </row>
    <row r="397" spans="1:7" x14ac:dyDescent="0.25">
      <c r="A397" s="19" t="s">
        <v>603</v>
      </c>
      <c r="B397" s="33" t="s">
        <v>604</v>
      </c>
      <c r="C397" s="20" t="s">
        <v>605</v>
      </c>
      <c r="D397" s="20" t="s">
        <v>87</v>
      </c>
      <c r="E397" s="85">
        <v>4104.7</v>
      </c>
      <c r="F397" s="20">
        <v>3239</v>
      </c>
      <c r="G397" s="20" t="s">
        <v>65</v>
      </c>
    </row>
    <row r="398" spans="1:7" x14ac:dyDescent="0.25">
      <c r="A398" s="19" t="s">
        <v>16</v>
      </c>
      <c r="B398" s="33" t="s">
        <v>16</v>
      </c>
      <c r="C398" s="20" t="s">
        <v>16</v>
      </c>
      <c r="D398" s="20" t="s">
        <v>17</v>
      </c>
      <c r="E398" s="85">
        <v>4104.7</v>
      </c>
      <c r="F398" s="20"/>
      <c r="G398" s="20" t="s">
        <v>16</v>
      </c>
    </row>
    <row r="399" spans="1:7" x14ac:dyDescent="0.25">
      <c r="A399" s="19" t="s">
        <v>606</v>
      </c>
      <c r="B399" s="33" t="s">
        <v>607</v>
      </c>
      <c r="C399" s="20" t="s">
        <v>608</v>
      </c>
      <c r="D399" s="20" t="s">
        <v>275</v>
      </c>
      <c r="E399" s="85">
        <v>17.5</v>
      </c>
      <c r="F399" s="20">
        <v>3239</v>
      </c>
      <c r="G399" s="20" t="s">
        <v>65</v>
      </c>
    </row>
    <row r="400" spans="1:7" x14ac:dyDescent="0.25">
      <c r="A400" s="19" t="s">
        <v>16</v>
      </c>
      <c r="B400" s="33" t="s">
        <v>16</v>
      </c>
      <c r="C400" s="20" t="s">
        <v>16</v>
      </c>
      <c r="D400" s="20" t="s">
        <v>17</v>
      </c>
      <c r="E400" s="85">
        <v>17.5</v>
      </c>
      <c r="F400" s="20"/>
      <c r="G400" s="20" t="s">
        <v>16</v>
      </c>
    </row>
    <row r="401" spans="1:7" x14ac:dyDescent="0.25">
      <c r="A401" s="19" t="s">
        <v>609</v>
      </c>
      <c r="B401" s="33" t="s">
        <v>610</v>
      </c>
      <c r="C401" s="20" t="s">
        <v>611</v>
      </c>
      <c r="D401" s="20" t="s">
        <v>209</v>
      </c>
      <c r="E401" s="85">
        <v>277.5</v>
      </c>
      <c r="F401" s="20">
        <v>3293</v>
      </c>
      <c r="G401" s="20" t="s">
        <v>612</v>
      </c>
    </row>
    <row r="402" spans="1:7" x14ac:dyDescent="0.25">
      <c r="A402" s="19" t="s">
        <v>16</v>
      </c>
      <c r="B402" s="33" t="s">
        <v>16</v>
      </c>
      <c r="C402" s="20" t="s">
        <v>16</v>
      </c>
      <c r="D402" s="20" t="s">
        <v>17</v>
      </c>
      <c r="E402" s="85">
        <v>277.5</v>
      </c>
      <c r="F402" s="20"/>
      <c r="G402" s="20" t="s">
        <v>16</v>
      </c>
    </row>
    <row r="403" spans="1:7" x14ac:dyDescent="0.25">
      <c r="A403" s="19" t="s">
        <v>613</v>
      </c>
      <c r="B403" s="33" t="s">
        <v>614</v>
      </c>
      <c r="C403" s="20" t="s">
        <v>615</v>
      </c>
      <c r="D403" s="20" t="s">
        <v>61</v>
      </c>
      <c r="E403" s="85">
        <v>837.5</v>
      </c>
      <c r="F403" s="20">
        <v>3239</v>
      </c>
      <c r="G403" s="20" t="s">
        <v>65</v>
      </c>
    </row>
    <row r="404" spans="1:7" x14ac:dyDescent="0.25">
      <c r="A404" s="19" t="s">
        <v>16</v>
      </c>
      <c r="B404" s="33" t="s">
        <v>16</v>
      </c>
      <c r="C404" s="20" t="s">
        <v>16</v>
      </c>
      <c r="D404" s="20" t="s">
        <v>17</v>
      </c>
      <c r="E404" s="85">
        <v>837.5</v>
      </c>
      <c r="F404" s="20"/>
      <c r="G404" s="20" t="s">
        <v>16</v>
      </c>
    </row>
    <row r="405" spans="1:7" x14ac:dyDescent="0.25">
      <c r="A405" s="19" t="s">
        <v>616</v>
      </c>
      <c r="B405" s="33" t="s">
        <v>617</v>
      </c>
      <c r="C405" s="20" t="s">
        <v>618</v>
      </c>
      <c r="D405" s="20" t="s">
        <v>87</v>
      </c>
      <c r="E405" s="85">
        <v>15</v>
      </c>
      <c r="F405" s="20">
        <v>3239</v>
      </c>
      <c r="G405" s="20" t="s">
        <v>65</v>
      </c>
    </row>
    <row r="406" spans="1:7" x14ac:dyDescent="0.25">
      <c r="A406" s="19" t="s">
        <v>16</v>
      </c>
      <c r="B406" s="33" t="s">
        <v>16</v>
      </c>
      <c r="C406" s="20" t="s">
        <v>16</v>
      </c>
      <c r="D406" s="20" t="s">
        <v>17</v>
      </c>
      <c r="E406" s="85">
        <v>15</v>
      </c>
      <c r="F406" s="20"/>
      <c r="G406" s="20" t="s">
        <v>16</v>
      </c>
    </row>
    <row r="407" spans="1:7" x14ac:dyDescent="0.25">
      <c r="A407" s="19" t="s">
        <v>619</v>
      </c>
      <c r="B407" s="33" t="s">
        <v>620</v>
      </c>
      <c r="C407" s="20" t="s">
        <v>621</v>
      </c>
      <c r="D407" s="20" t="s">
        <v>104</v>
      </c>
      <c r="E407" s="85">
        <v>1400.76</v>
      </c>
      <c r="F407" s="20">
        <v>3211</v>
      </c>
      <c r="G407" s="20" t="s">
        <v>83</v>
      </c>
    </row>
    <row r="408" spans="1:7" x14ac:dyDescent="0.25">
      <c r="A408" s="19" t="s">
        <v>16</v>
      </c>
      <c r="B408" s="33" t="s">
        <v>16</v>
      </c>
      <c r="C408" s="20" t="s">
        <v>16</v>
      </c>
      <c r="D408" s="20" t="s">
        <v>17</v>
      </c>
      <c r="E408" s="85">
        <v>1400.76</v>
      </c>
      <c r="F408" s="20"/>
      <c r="G408" s="20" t="s">
        <v>16</v>
      </c>
    </row>
    <row r="409" spans="1:7" x14ac:dyDescent="0.25">
      <c r="A409" s="19" t="s">
        <v>622</v>
      </c>
      <c r="B409" s="33" t="s">
        <v>623</v>
      </c>
      <c r="C409" s="20" t="s">
        <v>624</v>
      </c>
      <c r="D409" s="20" t="s">
        <v>471</v>
      </c>
      <c r="E409" s="85">
        <v>2465</v>
      </c>
      <c r="F409" s="20">
        <v>3239</v>
      </c>
      <c r="G409" s="20" t="s">
        <v>65</v>
      </c>
    </row>
    <row r="410" spans="1:7" x14ac:dyDescent="0.25">
      <c r="A410" s="19" t="s">
        <v>16</v>
      </c>
      <c r="B410" s="33" t="s">
        <v>16</v>
      </c>
      <c r="C410" s="20" t="s">
        <v>16</v>
      </c>
      <c r="D410" s="20" t="s">
        <v>17</v>
      </c>
      <c r="E410" s="85">
        <v>2465</v>
      </c>
      <c r="F410" s="20"/>
      <c r="G410" s="20" t="s">
        <v>16</v>
      </c>
    </row>
    <row r="411" spans="1:7" x14ac:dyDescent="0.25">
      <c r="A411" s="19" t="s">
        <v>625</v>
      </c>
      <c r="B411" s="33" t="s">
        <v>626</v>
      </c>
      <c r="C411" s="20" t="s">
        <v>627</v>
      </c>
      <c r="D411" s="20" t="s">
        <v>628</v>
      </c>
      <c r="E411" s="85">
        <v>281.60000000000002</v>
      </c>
      <c r="F411" s="20">
        <v>3239</v>
      </c>
      <c r="G411" s="20" t="s">
        <v>65</v>
      </c>
    </row>
    <row r="412" spans="1:7" x14ac:dyDescent="0.25">
      <c r="A412" s="19" t="s">
        <v>16</v>
      </c>
      <c r="B412" s="33" t="s">
        <v>16</v>
      </c>
      <c r="C412" s="20" t="s">
        <v>16</v>
      </c>
      <c r="D412" s="20" t="s">
        <v>17</v>
      </c>
      <c r="E412" s="85">
        <v>281.60000000000002</v>
      </c>
      <c r="F412" s="20"/>
      <c r="G412" s="20" t="s">
        <v>16</v>
      </c>
    </row>
    <row r="413" spans="1:7" x14ac:dyDescent="0.25">
      <c r="A413" s="19" t="s">
        <v>629</v>
      </c>
      <c r="B413" s="33" t="s">
        <v>630</v>
      </c>
      <c r="C413" s="20" t="s">
        <v>631</v>
      </c>
      <c r="D413" s="20" t="s">
        <v>21</v>
      </c>
      <c r="E413" s="85">
        <v>372.76</v>
      </c>
      <c r="F413" s="20">
        <v>3232</v>
      </c>
      <c r="G413" s="20" t="s">
        <v>47</v>
      </c>
    </row>
    <row r="414" spans="1:7" x14ac:dyDescent="0.25">
      <c r="A414" s="19" t="s">
        <v>16</v>
      </c>
      <c r="B414" s="33" t="s">
        <v>16</v>
      </c>
      <c r="C414" s="20" t="s">
        <v>16</v>
      </c>
      <c r="D414" s="20" t="s">
        <v>17</v>
      </c>
      <c r="E414" s="85">
        <v>372.76</v>
      </c>
      <c r="F414" s="20"/>
      <c r="G414" s="20" t="s">
        <v>16</v>
      </c>
    </row>
    <row r="415" spans="1:7" x14ac:dyDescent="0.25">
      <c r="A415" s="19" t="s">
        <v>632</v>
      </c>
      <c r="B415" s="33" t="s">
        <v>633</v>
      </c>
      <c r="C415" s="20" t="s">
        <v>634</v>
      </c>
      <c r="D415" s="20" t="s">
        <v>635</v>
      </c>
      <c r="E415" s="85">
        <v>412.46</v>
      </c>
      <c r="F415" s="20">
        <v>3225</v>
      </c>
      <c r="G415" s="20" t="s">
        <v>43</v>
      </c>
    </row>
    <row r="416" spans="1:7" x14ac:dyDescent="0.25">
      <c r="A416" s="19" t="s">
        <v>16</v>
      </c>
      <c r="B416" s="33" t="s">
        <v>16</v>
      </c>
      <c r="C416" s="20" t="s">
        <v>16</v>
      </c>
      <c r="D416" s="20" t="s">
        <v>17</v>
      </c>
      <c r="E416" s="85">
        <v>412.46</v>
      </c>
      <c r="F416" s="20"/>
      <c r="G416" s="20" t="s">
        <v>16</v>
      </c>
    </row>
    <row r="417" spans="1:7" x14ac:dyDescent="0.25">
      <c r="A417" s="19" t="s">
        <v>636</v>
      </c>
      <c r="B417" s="33" t="s">
        <v>637</v>
      </c>
      <c r="C417" s="20" t="s">
        <v>638</v>
      </c>
      <c r="D417" s="20" t="s">
        <v>33</v>
      </c>
      <c r="E417" s="85">
        <v>95.56</v>
      </c>
      <c r="F417" s="20">
        <v>3225</v>
      </c>
      <c r="G417" s="20" t="s">
        <v>43</v>
      </c>
    </row>
    <row r="418" spans="1:7" x14ac:dyDescent="0.25">
      <c r="A418" s="19" t="s">
        <v>16</v>
      </c>
      <c r="B418" s="33" t="s">
        <v>16</v>
      </c>
      <c r="C418" s="20" t="s">
        <v>16</v>
      </c>
      <c r="D418" s="20" t="s">
        <v>17</v>
      </c>
      <c r="E418" s="85">
        <v>95.56</v>
      </c>
      <c r="F418" s="20"/>
      <c r="G418" s="20" t="s">
        <v>16</v>
      </c>
    </row>
    <row r="419" spans="1:7" x14ac:dyDescent="0.25">
      <c r="A419" s="19" t="s">
        <v>639</v>
      </c>
      <c r="B419" s="33" t="s">
        <v>640</v>
      </c>
      <c r="C419" s="20" t="s">
        <v>641</v>
      </c>
      <c r="D419" s="20" t="s">
        <v>521</v>
      </c>
      <c r="E419" s="85">
        <v>13.03</v>
      </c>
      <c r="F419" s="20">
        <v>3222</v>
      </c>
      <c r="G419" s="20" t="s">
        <v>42</v>
      </c>
    </row>
    <row r="420" spans="1:7" x14ac:dyDescent="0.25">
      <c r="A420" s="19" t="s">
        <v>16</v>
      </c>
      <c r="B420" s="33" t="s">
        <v>16</v>
      </c>
      <c r="C420" s="20" t="s">
        <v>16</v>
      </c>
      <c r="D420" s="20" t="s">
        <v>17</v>
      </c>
      <c r="E420" s="85">
        <v>13.03</v>
      </c>
      <c r="F420" s="20"/>
      <c r="G420" s="20" t="s">
        <v>16</v>
      </c>
    </row>
    <row r="421" spans="1:7" x14ac:dyDescent="0.25">
      <c r="A421" s="19" t="s">
        <v>642</v>
      </c>
      <c r="B421" s="33" t="s">
        <v>643</v>
      </c>
      <c r="C421" s="20" t="s">
        <v>644</v>
      </c>
      <c r="D421" s="20" t="s">
        <v>428</v>
      </c>
      <c r="E421" s="85">
        <v>20.059999999999999</v>
      </c>
      <c r="F421" s="20">
        <v>3222</v>
      </c>
      <c r="G421" s="20" t="s">
        <v>42</v>
      </c>
    </row>
    <row r="422" spans="1:7" x14ac:dyDescent="0.25">
      <c r="A422" s="19" t="s">
        <v>16</v>
      </c>
      <c r="B422" s="33" t="s">
        <v>16</v>
      </c>
      <c r="C422" s="20" t="s">
        <v>16</v>
      </c>
      <c r="D422" s="20" t="s">
        <v>17</v>
      </c>
      <c r="E422" s="85">
        <v>20.059999999999999</v>
      </c>
      <c r="F422" s="20"/>
      <c r="G422" s="20" t="s">
        <v>16</v>
      </c>
    </row>
    <row r="423" spans="1:7" x14ac:dyDescent="0.25">
      <c r="A423" s="19" t="s">
        <v>645</v>
      </c>
      <c r="B423" s="33" t="s">
        <v>646</v>
      </c>
      <c r="C423" s="20" t="s">
        <v>647</v>
      </c>
      <c r="D423" s="20" t="s">
        <v>124</v>
      </c>
      <c r="E423" s="85">
        <v>57.6</v>
      </c>
      <c r="F423" s="20">
        <v>3222</v>
      </c>
      <c r="G423" s="20" t="s">
        <v>42</v>
      </c>
    </row>
    <row r="424" spans="1:7" x14ac:dyDescent="0.25">
      <c r="A424" s="19" t="s">
        <v>16</v>
      </c>
      <c r="B424" s="33" t="s">
        <v>16</v>
      </c>
      <c r="C424" s="20" t="s">
        <v>16</v>
      </c>
      <c r="D424" s="20" t="s">
        <v>17</v>
      </c>
      <c r="E424" s="85">
        <v>57.6</v>
      </c>
      <c r="F424" s="20"/>
      <c r="G424" s="20" t="s">
        <v>16</v>
      </c>
    </row>
    <row r="425" spans="1:7" ht="15" customHeight="1" x14ac:dyDescent="0.25">
      <c r="A425" s="19" t="s">
        <v>648</v>
      </c>
      <c r="B425" s="33" t="s">
        <v>649</v>
      </c>
      <c r="C425" s="20" t="s">
        <v>650</v>
      </c>
      <c r="D425" s="20" t="s">
        <v>21</v>
      </c>
      <c r="E425" s="85">
        <v>462.5</v>
      </c>
      <c r="F425" s="20">
        <v>4124</v>
      </c>
      <c r="G425" s="20" t="s">
        <v>530</v>
      </c>
    </row>
    <row r="426" spans="1:7" ht="15" customHeight="1" x14ac:dyDescent="0.25">
      <c r="A426" s="19" t="s">
        <v>16</v>
      </c>
      <c r="B426" s="33" t="s">
        <v>16</v>
      </c>
      <c r="C426" s="20" t="s">
        <v>16</v>
      </c>
      <c r="D426" s="20" t="s">
        <v>17</v>
      </c>
      <c r="E426" s="85">
        <v>462.5</v>
      </c>
      <c r="F426" s="20"/>
      <c r="G426" s="20" t="s">
        <v>16</v>
      </c>
    </row>
    <row r="427" spans="1:7" ht="15" customHeight="1" x14ac:dyDescent="0.25">
      <c r="A427" s="19" t="s">
        <v>651</v>
      </c>
      <c r="B427" s="33" t="s">
        <v>652</v>
      </c>
      <c r="C427" s="20" t="s">
        <v>653</v>
      </c>
      <c r="D427" s="20" t="s">
        <v>654</v>
      </c>
      <c r="E427" s="85">
        <v>22</v>
      </c>
      <c r="F427" s="20">
        <v>3239</v>
      </c>
      <c r="G427" s="20" t="s">
        <v>65</v>
      </c>
    </row>
    <row r="428" spans="1:7" ht="15" customHeight="1" x14ac:dyDescent="0.25">
      <c r="A428" s="19" t="s">
        <v>16</v>
      </c>
      <c r="B428" s="33" t="s">
        <v>16</v>
      </c>
      <c r="C428" s="20" t="s">
        <v>16</v>
      </c>
      <c r="D428" s="20" t="s">
        <v>17</v>
      </c>
      <c r="E428" s="85">
        <v>22</v>
      </c>
      <c r="F428" s="20"/>
      <c r="G428" s="20" t="s">
        <v>16</v>
      </c>
    </row>
    <row r="429" spans="1:7" ht="15" customHeight="1" x14ac:dyDescent="0.25">
      <c r="A429" s="19" t="s">
        <v>655</v>
      </c>
      <c r="B429" s="33" t="s">
        <v>656</v>
      </c>
      <c r="C429" s="20" t="s">
        <v>657</v>
      </c>
      <c r="D429" s="20" t="s">
        <v>635</v>
      </c>
      <c r="E429" s="85">
        <v>431.86</v>
      </c>
      <c r="F429" s="20">
        <v>3224</v>
      </c>
      <c r="G429" s="20" t="s">
        <v>38</v>
      </c>
    </row>
    <row r="430" spans="1:7" ht="15" customHeight="1" x14ac:dyDescent="0.25">
      <c r="A430" s="19" t="s">
        <v>16</v>
      </c>
      <c r="B430" s="33" t="s">
        <v>16</v>
      </c>
      <c r="C430" s="20" t="s">
        <v>16</v>
      </c>
      <c r="D430" s="20" t="s">
        <v>17</v>
      </c>
      <c r="E430" s="85">
        <v>431.86</v>
      </c>
      <c r="F430" s="20"/>
      <c r="G430" s="20" t="s">
        <v>16</v>
      </c>
    </row>
    <row r="431" spans="1:7" x14ac:dyDescent="0.25">
      <c r="A431" s="19" t="s">
        <v>658</v>
      </c>
      <c r="B431" s="33" t="s">
        <v>659</v>
      </c>
      <c r="C431" s="20" t="s">
        <v>660</v>
      </c>
      <c r="D431" s="20" t="s">
        <v>87</v>
      </c>
      <c r="E431" s="85">
        <v>1260</v>
      </c>
      <c r="F431" s="20">
        <v>3239</v>
      </c>
      <c r="G431" s="20" t="s">
        <v>65</v>
      </c>
    </row>
    <row r="432" spans="1:7" x14ac:dyDescent="0.25">
      <c r="A432" s="19" t="s">
        <v>16</v>
      </c>
      <c r="B432" s="33" t="s">
        <v>16</v>
      </c>
      <c r="C432" s="20" t="s">
        <v>16</v>
      </c>
      <c r="D432" s="20" t="s">
        <v>17</v>
      </c>
      <c r="E432" s="85">
        <v>1260</v>
      </c>
      <c r="F432" s="20"/>
      <c r="G432" s="20" t="s">
        <v>16</v>
      </c>
    </row>
    <row r="433" spans="1:7" x14ac:dyDescent="0.25">
      <c r="A433" s="19" t="s">
        <v>661</v>
      </c>
      <c r="B433" s="33" t="s">
        <v>662</v>
      </c>
      <c r="C433" s="20" t="s">
        <v>663</v>
      </c>
      <c r="D433" s="20" t="s">
        <v>21</v>
      </c>
      <c r="E433" s="85">
        <v>544.79</v>
      </c>
      <c r="F433" s="20">
        <v>3232</v>
      </c>
      <c r="G433" s="20" t="s">
        <v>47</v>
      </c>
    </row>
    <row r="434" spans="1:7" x14ac:dyDescent="0.25">
      <c r="A434" s="19" t="s">
        <v>16</v>
      </c>
      <c r="B434" s="33" t="s">
        <v>16</v>
      </c>
      <c r="C434" s="20" t="s">
        <v>16</v>
      </c>
      <c r="D434" s="20" t="s">
        <v>17</v>
      </c>
      <c r="E434" s="85">
        <v>544.79</v>
      </c>
      <c r="F434" s="20"/>
      <c r="G434" s="20" t="s">
        <v>16</v>
      </c>
    </row>
    <row r="435" spans="1:7" ht="15" customHeight="1" x14ac:dyDescent="0.25">
      <c r="A435" s="26" t="s">
        <v>664</v>
      </c>
      <c r="B435" s="27"/>
      <c r="C435" s="28" t="s">
        <v>16</v>
      </c>
      <c r="D435" s="29"/>
      <c r="E435" s="30">
        <f>SUMIF(D11:D434,D434,E11:E434)</f>
        <v>663024.85000000009</v>
      </c>
      <c r="F435" s="31"/>
      <c r="G435" s="32"/>
    </row>
    <row r="436" spans="1:7" ht="15" customHeight="1" x14ac:dyDescent="0.25">
      <c r="A436" s="35"/>
      <c r="C436"/>
      <c r="D436"/>
      <c r="E436" s="6"/>
      <c r="F436"/>
      <c r="G436"/>
    </row>
    <row r="437" spans="1:7" x14ac:dyDescent="0.25">
      <c r="A437" s="36" t="s">
        <v>668</v>
      </c>
      <c r="B437" s="37"/>
      <c r="C437" s="38"/>
      <c r="D437" s="39"/>
      <c r="E437" s="40"/>
      <c r="F437" s="41"/>
      <c r="G437" s="39"/>
    </row>
    <row r="438" spans="1:7" x14ac:dyDescent="0.25">
      <c r="A438" s="42">
        <v>2415</v>
      </c>
      <c r="B438" s="43" t="s">
        <v>669</v>
      </c>
      <c r="C438" s="44" t="s">
        <v>670</v>
      </c>
      <c r="D438" s="43" t="s">
        <v>21</v>
      </c>
      <c r="E438" s="45">
        <v>5000</v>
      </c>
      <c r="F438" s="46">
        <v>12912</v>
      </c>
      <c r="G438" s="43" t="s">
        <v>671</v>
      </c>
    </row>
    <row r="439" spans="1:7" ht="15" customHeight="1" x14ac:dyDescent="0.25">
      <c r="A439" s="42">
        <v>4018</v>
      </c>
      <c r="B439" s="47" t="s">
        <v>672</v>
      </c>
      <c r="C439" s="44" t="s">
        <v>673</v>
      </c>
      <c r="D439" s="47" t="s">
        <v>674</v>
      </c>
      <c r="E439" s="45">
        <f>200+100</f>
        <v>300</v>
      </c>
      <c r="F439" s="46">
        <v>12912</v>
      </c>
      <c r="G439" s="43" t="s">
        <v>671</v>
      </c>
    </row>
    <row r="440" spans="1:7" ht="36" customHeight="1" x14ac:dyDescent="0.25">
      <c r="A440" s="42">
        <v>7251</v>
      </c>
      <c r="B440" s="43" t="s">
        <v>675</v>
      </c>
      <c r="C440" s="44" t="s">
        <v>676</v>
      </c>
      <c r="D440" s="43" t="s">
        <v>677</v>
      </c>
      <c r="E440" s="45">
        <v>2170</v>
      </c>
      <c r="F440" s="46">
        <v>12912</v>
      </c>
      <c r="G440" s="43" t="s">
        <v>671</v>
      </c>
    </row>
    <row r="441" spans="1:7" x14ac:dyDescent="0.25">
      <c r="A441" s="42">
        <v>7273</v>
      </c>
      <c r="B441" s="43" t="s">
        <v>678</v>
      </c>
      <c r="C441" s="44" t="s">
        <v>679</v>
      </c>
      <c r="D441" s="43" t="s">
        <v>680</v>
      </c>
      <c r="E441" s="45">
        <v>990</v>
      </c>
      <c r="F441" s="46">
        <v>12912</v>
      </c>
      <c r="G441" s="43" t="s">
        <v>671</v>
      </c>
    </row>
    <row r="442" spans="1:7" ht="15" customHeight="1" x14ac:dyDescent="0.25">
      <c r="A442" s="48">
        <v>6093</v>
      </c>
      <c r="B442" s="49" t="s">
        <v>665</v>
      </c>
      <c r="C442" s="44" t="s">
        <v>666</v>
      </c>
      <c r="D442" s="43" t="s">
        <v>667</v>
      </c>
      <c r="E442" s="45">
        <v>5800</v>
      </c>
      <c r="F442" s="46">
        <v>12912</v>
      </c>
      <c r="G442" s="43" t="s">
        <v>671</v>
      </c>
    </row>
    <row r="443" spans="1:7" x14ac:dyDescent="0.25">
      <c r="A443" s="26" t="s">
        <v>681</v>
      </c>
      <c r="B443" s="27"/>
      <c r="C443" s="50"/>
      <c r="D443" s="51"/>
      <c r="E443" s="52">
        <f>SUM(E438:E442)</f>
        <v>14260</v>
      </c>
      <c r="F443" s="53"/>
      <c r="G443" s="51"/>
    </row>
    <row r="444" spans="1:7" x14ac:dyDescent="0.25">
      <c r="A444" s="42"/>
      <c r="B444" s="54"/>
      <c r="C444" s="44"/>
      <c r="D444" s="43"/>
      <c r="E444" s="45"/>
      <c r="F444" s="55"/>
      <c r="G444" s="43"/>
    </row>
    <row r="445" spans="1:7" x14ac:dyDescent="0.25">
      <c r="A445" s="36" t="s">
        <v>682</v>
      </c>
      <c r="B445" s="37"/>
      <c r="C445" s="56"/>
      <c r="D445" s="57"/>
      <c r="E445" s="58"/>
      <c r="F445" s="59"/>
      <c r="G445" s="57"/>
    </row>
    <row r="446" spans="1:7" ht="30" x14ac:dyDescent="0.25">
      <c r="A446" s="60"/>
      <c r="B446" s="61"/>
      <c r="C446" s="62"/>
      <c r="D446" s="61"/>
      <c r="E446" s="63">
        <v>500</v>
      </c>
      <c r="F446" s="64">
        <v>23921</v>
      </c>
      <c r="G446" s="65" t="s">
        <v>683</v>
      </c>
    </row>
    <row r="447" spans="1:7" hidden="1" x14ac:dyDescent="0.25">
      <c r="A447" s="60"/>
      <c r="B447" s="61"/>
      <c r="C447" s="62"/>
      <c r="D447" s="61"/>
      <c r="E447" s="63">
        <v>0</v>
      </c>
      <c r="F447" s="66">
        <v>3295</v>
      </c>
      <c r="G447" s="61" t="s">
        <v>139</v>
      </c>
    </row>
    <row r="448" spans="1:7" x14ac:dyDescent="0.25">
      <c r="A448" s="36" t="s">
        <v>684</v>
      </c>
      <c r="B448" s="37"/>
      <c r="C448" s="67"/>
      <c r="D448" s="68"/>
      <c r="E448" s="69">
        <f>E446+E447</f>
        <v>500</v>
      </c>
      <c r="F448" s="70"/>
      <c r="G448" s="68"/>
    </row>
    <row r="449" spans="1:7" x14ac:dyDescent="0.25">
      <c r="A449" s="60"/>
      <c r="B449" s="61"/>
      <c r="C449" s="62"/>
      <c r="D449" s="61"/>
      <c r="E449" s="71"/>
      <c r="F449" s="61"/>
      <c r="G449" s="61"/>
    </row>
    <row r="450" spans="1:7" x14ac:dyDescent="0.25">
      <c r="A450" s="36" t="s">
        <v>685</v>
      </c>
      <c r="B450" s="37"/>
      <c r="C450" s="56"/>
      <c r="D450" s="57"/>
      <c r="E450" s="58"/>
      <c r="F450" s="41"/>
      <c r="G450" s="57"/>
    </row>
    <row r="451" spans="1:7" x14ac:dyDescent="0.25">
      <c r="A451" s="60"/>
      <c r="E451" s="12">
        <f>19528.52</f>
        <v>19528.52</v>
      </c>
      <c r="F451" s="46">
        <v>3211</v>
      </c>
      <c r="G451" s="61" t="s">
        <v>686</v>
      </c>
    </row>
    <row r="452" spans="1:7" x14ac:dyDescent="0.25">
      <c r="A452" s="60"/>
      <c r="E452" s="12">
        <f>13392.3-0.25</f>
        <v>13392.05</v>
      </c>
      <c r="F452" s="46">
        <v>3211</v>
      </c>
      <c r="G452" s="61" t="s">
        <v>687</v>
      </c>
    </row>
    <row r="453" spans="1:7" x14ac:dyDescent="0.25">
      <c r="A453" s="60"/>
      <c r="B453" s="61"/>
      <c r="C453" s="62"/>
      <c r="D453" s="72"/>
      <c r="E453" s="63"/>
      <c r="F453" s="46"/>
      <c r="G453" s="65"/>
    </row>
    <row r="454" spans="1:7" x14ac:dyDescent="0.25">
      <c r="A454" s="60"/>
      <c r="B454" s="61"/>
      <c r="C454" s="62"/>
      <c r="D454" s="73"/>
      <c r="E454" s="63">
        <f>501157.12-13799.55+74279.28+140325.27</f>
        <v>701962.12</v>
      </c>
      <c r="F454" s="46">
        <v>3111</v>
      </c>
      <c r="G454" s="61" t="s">
        <v>688</v>
      </c>
    </row>
    <row r="455" spans="1:7" x14ac:dyDescent="0.25">
      <c r="A455" s="60"/>
      <c r="B455" s="61"/>
      <c r="C455" s="62"/>
      <c r="D455" s="73"/>
      <c r="E455" s="63">
        <v>3527.59</v>
      </c>
      <c r="F455" s="46">
        <v>3131</v>
      </c>
      <c r="G455" s="61" t="s">
        <v>689</v>
      </c>
    </row>
    <row r="456" spans="1:7" x14ac:dyDescent="0.25">
      <c r="A456" s="60"/>
      <c r="B456" s="61"/>
      <c r="C456" s="62"/>
      <c r="D456" s="73"/>
      <c r="E456" s="63">
        <v>112486.47</v>
      </c>
      <c r="F456" s="46">
        <v>3132</v>
      </c>
      <c r="G456" s="61" t="s">
        <v>690</v>
      </c>
    </row>
    <row r="457" spans="1:7" x14ac:dyDescent="0.25">
      <c r="A457" s="60"/>
      <c r="B457" s="61"/>
      <c r="C457" s="62"/>
      <c r="D457" s="73"/>
      <c r="E457" s="63">
        <v>13799.55</v>
      </c>
      <c r="F457" s="46">
        <v>3212</v>
      </c>
      <c r="G457" s="61" t="s">
        <v>691</v>
      </c>
    </row>
    <row r="458" spans="1:7" x14ac:dyDescent="0.25">
      <c r="A458" s="60"/>
      <c r="B458" s="61"/>
      <c r="C458" s="62"/>
      <c r="D458" s="73"/>
      <c r="E458" s="63">
        <f>43.49+4620+441.44+3013.41</f>
        <v>8118.3399999999992</v>
      </c>
      <c r="F458" s="46">
        <v>3121</v>
      </c>
      <c r="G458" s="61" t="s">
        <v>692</v>
      </c>
    </row>
    <row r="459" spans="1:7" x14ac:dyDescent="0.25">
      <c r="A459" s="74"/>
      <c r="B459" s="75"/>
      <c r="C459" s="62"/>
      <c r="D459" s="73"/>
      <c r="E459" s="63">
        <v>84600</v>
      </c>
      <c r="F459" s="46">
        <v>3171</v>
      </c>
      <c r="G459" s="61" t="s">
        <v>693</v>
      </c>
    </row>
    <row r="460" spans="1:7" ht="30" x14ac:dyDescent="0.25">
      <c r="A460" s="74"/>
      <c r="B460" s="75"/>
      <c r="C460" s="62"/>
      <c r="D460" s="73"/>
      <c r="E460" s="76">
        <v>102.61</v>
      </c>
      <c r="F460" s="46">
        <v>32119</v>
      </c>
      <c r="G460" s="61" t="s">
        <v>694</v>
      </c>
    </row>
    <row r="461" spans="1:7" x14ac:dyDescent="0.25">
      <c r="A461" s="36" t="s">
        <v>695</v>
      </c>
      <c r="B461" s="37"/>
      <c r="C461" s="67"/>
      <c r="D461" s="68"/>
      <c r="E461" s="69">
        <f>SUM(E451:E460)</f>
        <v>957517.24999999988</v>
      </c>
      <c r="F461" s="53"/>
      <c r="G461" s="68"/>
    </row>
    <row r="463" spans="1:7" x14ac:dyDescent="0.25">
      <c r="A463" s="36" t="s">
        <v>696</v>
      </c>
      <c r="B463" s="37"/>
      <c r="C463" s="67"/>
      <c r="D463" s="57"/>
      <c r="E463" s="58"/>
      <c r="F463" s="41"/>
      <c r="G463" s="57"/>
    </row>
    <row r="464" spans="1:7" x14ac:dyDescent="0.25">
      <c r="A464" s="77"/>
      <c r="B464" s="61" t="s">
        <v>697</v>
      </c>
      <c r="C464" s="78"/>
      <c r="D464" s="20"/>
      <c r="E464" s="21">
        <v>232.68</v>
      </c>
      <c r="F464" s="79">
        <v>3237</v>
      </c>
      <c r="G464" s="34" t="s">
        <v>698</v>
      </c>
    </row>
    <row r="465" spans="1:13" x14ac:dyDescent="0.25">
      <c r="A465" s="77"/>
      <c r="B465" s="61" t="s">
        <v>699</v>
      </c>
      <c r="C465" s="78"/>
      <c r="D465" s="20"/>
      <c r="E465" s="21">
        <v>530.87</v>
      </c>
      <c r="F465" s="79">
        <v>3237</v>
      </c>
      <c r="G465" s="34" t="s">
        <v>698</v>
      </c>
    </row>
    <row r="466" spans="1:13" x14ac:dyDescent="0.25">
      <c r="A466" s="77"/>
      <c r="B466" s="61" t="s">
        <v>700</v>
      </c>
      <c r="C466" s="78"/>
      <c r="D466" s="20"/>
      <c r="E466" s="21">
        <v>2388.89</v>
      </c>
      <c r="F466" s="79">
        <v>3237</v>
      </c>
      <c r="G466" s="34" t="s">
        <v>698</v>
      </c>
    </row>
    <row r="467" spans="1:13" x14ac:dyDescent="0.25">
      <c r="A467" s="77"/>
      <c r="B467" s="61" t="s">
        <v>701</v>
      </c>
      <c r="C467" s="78"/>
      <c r="D467" s="20"/>
      <c r="E467" s="21">
        <v>1126.95</v>
      </c>
      <c r="F467" s="79">
        <v>3237</v>
      </c>
      <c r="G467" s="34" t="s">
        <v>698</v>
      </c>
    </row>
    <row r="468" spans="1:13" s="6" customFormat="1" x14ac:dyDescent="0.25">
      <c r="A468" s="77"/>
      <c r="B468" s="61" t="s">
        <v>702</v>
      </c>
      <c r="C468" s="78"/>
      <c r="D468" s="20"/>
      <c r="E468" s="21">
        <v>597.23</v>
      </c>
      <c r="F468" s="79">
        <v>3237</v>
      </c>
      <c r="G468" s="34" t="s">
        <v>698</v>
      </c>
      <c r="H468"/>
      <c r="I468"/>
      <c r="J468"/>
      <c r="K468"/>
      <c r="L468"/>
      <c r="M468"/>
    </row>
    <row r="469" spans="1:13" s="6" customFormat="1" x14ac:dyDescent="0.25">
      <c r="A469" s="77"/>
      <c r="B469" s="61" t="s">
        <v>703</v>
      </c>
      <c r="C469" s="78"/>
      <c r="D469" s="20"/>
      <c r="E469" s="21">
        <v>836.11</v>
      </c>
      <c r="F469" s="79">
        <v>3237</v>
      </c>
      <c r="G469" s="34" t="s">
        <v>698</v>
      </c>
      <c r="H469"/>
      <c r="I469"/>
      <c r="J469"/>
      <c r="K469"/>
      <c r="L469"/>
      <c r="M469"/>
    </row>
    <row r="470" spans="1:13" s="6" customFormat="1" x14ac:dyDescent="0.25">
      <c r="A470" s="77"/>
      <c r="B470" s="61" t="s">
        <v>704</v>
      </c>
      <c r="C470" s="78"/>
      <c r="D470" s="20"/>
      <c r="E470" s="21">
        <v>2388.89</v>
      </c>
      <c r="F470" s="79">
        <v>3237</v>
      </c>
      <c r="G470" s="34" t="s">
        <v>698</v>
      </c>
      <c r="H470"/>
      <c r="I470"/>
      <c r="J470"/>
      <c r="K470"/>
      <c r="L470"/>
      <c r="M470"/>
    </row>
    <row r="471" spans="1:13" s="6" customFormat="1" x14ac:dyDescent="0.25">
      <c r="A471" s="77"/>
      <c r="B471" s="61" t="s">
        <v>705</v>
      </c>
      <c r="C471" s="78"/>
      <c r="D471" s="20"/>
      <c r="E471" s="21">
        <v>1025.47</v>
      </c>
      <c r="F471" s="79">
        <v>3237</v>
      </c>
      <c r="G471" s="34" t="s">
        <v>698</v>
      </c>
      <c r="H471"/>
      <c r="I471"/>
      <c r="J471"/>
      <c r="K471"/>
      <c r="L471"/>
      <c r="M471"/>
    </row>
    <row r="472" spans="1:13" s="6" customFormat="1" x14ac:dyDescent="0.25">
      <c r="A472" s="77"/>
      <c r="B472" s="61" t="s">
        <v>706</v>
      </c>
      <c r="C472" s="78"/>
      <c r="D472" s="20"/>
      <c r="E472" s="21">
        <v>1075</v>
      </c>
      <c r="F472" s="79">
        <v>3237</v>
      </c>
      <c r="G472" s="34" t="s">
        <v>698</v>
      </c>
      <c r="H472"/>
      <c r="I472"/>
      <c r="J472"/>
      <c r="K472"/>
      <c r="L472"/>
      <c r="M472"/>
    </row>
    <row r="473" spans="1:13" s="6" customFormat="1" x14ac:dyDescent="0.25">
      <c r="A473" s="77"/>
      <c r="B473" s="61" t="s">
        <v>707</v>
      </c>
      <c r="C473" s="78"/>
      <c r="D473" s="20"/>
      <c r="E473" s="21">
        <v>1330.01</v>
      </c>
      <c r="F473" s="79">
        <v>3237</v>
      </c>
      <c r="G473" s="34" t="s">
        <v>698</v>
      </c>
      <c r="H473"/>
      <c r="I473"/>
      <c r="J473"/>
      <c r="K473"/>
      <c r="L473"/>
      <c r="M473"/>
    </row>
    <row r="474" spans="1:13" s="6" customFormat="1" x14ac:dyDescent="0.25">
      <c r="A474" s="77"/>
      <c r="B474" s="61" t="s">
        <v>708</v>
      </c>
      <c r="C474" s="78"/>
      <c r="D474" s="20"/>
      <c r="E474" s="21">
        <v>2675.55</v>
      </c>
      <c r="F474" s="79">
        <v>3237</v>
      </c>
      <c r="G474" s="34" t="s">
        <v>698</v>
      </c>
      <c r="H474"/>
      <c r="I474"/>
      <c r="J474"/>
      <c r="K474"/>
      <c r="L474"/>
      <c r="M474"/>
    </row>
    <row r="475" spans="1:13" s="6" customFormat="1" x14ac:dyDescent="0.25">
      <c r="A475" s="77"/>
      <c r="B475" s="61" t="s">
        <v>709</v>
      </c>
      <c r="C475" s="78"/>
      <c r="D475" s="20"/>
      <c r="E475" s="21">
        <v>1825.9</v>
      </c>
      <c r="F475" s="79">
        <v>3237</v>
      </c>
      <c r="G475" s="34" t="s">
        <v>698</v>
      </c>
      <c r="H475"/>
      <c r="I475"/>
      <c r="J475"/>
      <c r="K475"/>
      <c r="L475"/>
      <c r="M475"/>
    </row>
    <row r="476" spans="1:13" s="6" customFormat="1" x14ac:dyDescent="0.25">
      <c r="A476" s="77"/>
      <c r="B476" s="61" t="s">
        <v>710</v>
      </c>
      <c r="C476" s="78"/>
      <c r="D476" s="20"/>
      <c r="E476" s="21">
        <v>1867.06</v>
      </c>
      <c r="F476" s="79">
        <v>3237</v>
      </c>
      <c r="G476" s="34" t="s">
        <v>698</v>
      </c>
      <c r="H476"/>
      <c r="I476"/>
      <c r="J476"/>
      <c r="K476"/>
      <c r="L476"/>
      <c r="M476"/>
    </row>
    <row r="477" spans="1:13" s="6" customFormat="1" x14ac:dyDescent="0.25">
      <c r="A477" s="77"/>
      <c r="B477" s="61" t="s">
        <v>711</v>
      </c>
      <c r="C477" s="78"/>
      <c r="D477" s="20"/>
      <c r="E477" s="21">
        <v>1797.05</v>
      </c>
      <c r="F477" s="79">
        <v>3237</v>
      </c>
      <c r="G477" s="34" t="s">
        <v>698</v>
      </c>
      <c r="H477"/>
      <c r="I477"/>
      <c r="J477"/>
      <c r="K477"/>
      <c r="L477"/>
      <c r="M477"/>
    </row>
    <row r="478" spans="1:13" s="6" customFormat="1" x14ac:dyDescent="0.25">
      <c r="A478" s="77"/>
      <c r="B478" s="61" t="s">
        <v>712</v>
      </c>
      <c r="C478" s="78"/>
      <c r="D478" s="20"/>
      <c r="E478" s="21">
        <v>2030.56</v>
      </c>
      <c r="F478" s="79">
        <v>3237</v>
      </c>
      <c r="G478" s="34" t="s">
        <v>698</v>
      </c>
      <c r="H478"/>
      <c r="I478"/>
      <c r="J478"/>
      <c r="K478"/>
      <c r="L478"/>
      <c r="M478"/>
    </row>
    <row r="479" spans="1:13" s="6" customFormat="1" x14ac:dyDescent="0.25">
      <c r="A479" s="77"/>
      <c r="B479" s="61" t="s">
        <v>713</v>
      </c>
      <c r="C479" s="78"/>
      <c r="D479" s="20"/>
      <c r="E479" s="21">
        <v>2030.56</v>
      </c>
      <c r="F479" s="79">
        <v>3237</v>
      </c>
      <c r="G479" s="34" t="s">
        <v>698</v>
      </c>
      <c r="H479"/>
      <c r="I479"/>
      <c r="J479"/>
      <c r="K479"/>
      <c r="L479"/>
      <c r="M479"/>
    </row>
    <row r="480" spans="1:13" s="6" customFormat="1" x14ac:dyDescent="0.25">
      <c r="A480" s="77"/>
      <c r="B480" s="61" t="s">
        <v>714</v>
      </c>
      <c r="C480" s="78"/>
      <c r="D480" s="20"/>
      <c r="E480" s="21">
        <v>1319.86</v>
      </c>
      <c r="F480" s="79">
        <v>3237</v>
      </c>
      <c r="G480" s="34" t="s">
        <v>698</v>
      </c>
      <c r="H480"/>
      <c r="I480"/>
      <c r="J480"/>
      <c r="K480"/>
      <c r="L480"/>
      <c r="M480"/>
    </row>
    <row r="481" spans="1:13" s="6" customFormat="1" x14ac:dyDescent="0.25">
      <c r="A481" s="77"/>
      <c r="B481" s="61" t="s">
        <v>715</v>
      </c>
      <c r="C481" s="78"/>
      <c r="D481" s="20"/>
      <c r="E481" s="21">
        <v>643.45000000000005</v>
      </c>
      <c r="F481" s="79">
        <v>3237</v>
      </c>
      <c r="G481" s="34" t="s">
        <v>698</v>
      </c>
      <c r="H481"/>
      <c r="I481"/>
      <c r="J481"/>
      <c r="K481"/>
      <c r="L481"/>
      <c r="M481"/>
    </row>
    <row r="482" spans="1:13" s="6" customFormat="1" x14ac:dyDescent="0.25">
      <c r="A482" s="77"/>
      <c r="B482" s="61" t="s">
        <v>716</v>
      </c>
      <c r="C482" s="78"/>
      <c r="D482" s="20"/>
      <c r="E482" s="21">
        <v>40.22</v>
      </c>
      <c r="F482" s="79">
        <v>3237</v>
      </c>
      <c r="G482" s="34" t="s">
        <v>698</v>
      </c>
      <c r="H482"/>
      <c r="I482"/>
      <c r="J482"/>
      <c r="K482"/>
      <c r="L482"/>
      <c r="M482"/>
    </row>
    <row r="483" spans="1:13" s="6" customFormat="1" x14ac:dyDescent="0.25">
      <c r="A483" s="77"/>
      <c r="B483" s="61" t="s">
        <v>717</v>
      </c>
      <c r="C483" s="78"/>
      <c r="D483" s="20"/>
      <c r="E483" s="21">
        <v>3927.25</v>
      </c>
      <c r="F483" s="79">
        <v>3237</v>
      </c>
      <c r="G483" s="34" t="s">
        <v>698</v>
      </c>
      <c r="H483"/>
      <c r="I483"/>
      <c r="J483"/>
      <c r="K483"/>
      <c r="L483"/>
      <c r="M483"/>
    </row>
    <row r="484" spans="1:13" x14ac:dyDescent="0.25">
      <c r="A484" s="77"/>
      <c r="B484" s="61" t="s">
        <v>718</v>
      </c>
      <c r="C484" s="78"/>
      <c r="D484" s="20"/>
      <c r="E484" s="21">
        <v>2513.4299999999998</v>
      </c>
      <c r="F484" s="79">
        <v>3237</v>
      </c>
      <c r="G484" s="34" t="s">
        <v>698</v>
      </c>
    </row>
    <row r="485" spans="1:13" x14ac:dyDescent="0.25">
      <c r="A485" s="77"/>
      <c r="B485" s="61" t="s">
        <v>719</v>
      </c>
      <c r="C485" s="78"/>
      <c r="D485" s="20"/>
      <c r="E485" s="21">
        <v>7985.38</v>
      </c>
      <c r="F485" s="79">
        <v>3237</v>
      </c>
      <c r="G485" s="34" t="s">
        <v>698</v>
      </c>
    </row>
    <row r="486" spans="1:13" x14ac:dyDescent="0.25">
      <c r="A486" s="77"/>
      <c r="B486" s="61" t="s">
        <v>720</v>
      </c>
      <c r="C486" s="78"/>
      <c r="D486" s="20"/>
      <c r="E486" s="21">
        <v>998.74</v>
      </c>
      <c r="F486" s="79">
        <v>3237</v>
      </c>
      <c r="G486" s="34" t="s">
        <v>698</v>
      </c>
    </row>
    <row r="487" spans="1:13" s="18" customFormat="1" x14ac:dyDescent="0.25">
      <c r="A487" s="77"/>
      <c r="B487" s="61" t="s">
        <v>721</v>
      </c>
      <c r="C487" s="78"/>
      <c r="D487" s="20"/>
      <c r="E487" s="21">
        <v>40.22</v>
      </c>
      <c r="F487" s="79">
        <v>3237</v>
      </c>
      <c r="G487" s="34" t="s">
        <v>698</v>
      </c>
    </row>
    <row r="488" spans="1:13" s="22" customFormat="1" x14ac:dyDescent="0.25">
      <c r="A488" s="77"/>
      <c r="B488" s="61" t="s">
        <v>722</v>
      </c>
      <c r="C488" s="78"/>
      <c r="D488" s="20"/>
      <c r="E488" s="21">
        <v>1701.8</v>
      </c>
      <c r="F488" s="79">
        <v>3237</v>
      </c>
      <c r="G488" s="34" t="s">
        <v>698</v>
      </c>
    </row>
    <row r="489" spans="1:13" s="18" customFormat="1" x14ac:dyDescent="0.25">
      <c r="A489" s="77"/>
      <c r="B489" s="61" t="s">
        <v>723</v>
      </c>
      <c r="C489" s="78"/>
      <c r="D489" s="20"/>
      <c r="E489" s="21">
        <v>2413.0700000000002</v>
      </c>
      <c r="F489" s="79">
        <v>3237</v>
      </c>
      <c r="G489" s="34" t="s">
        <v>698</v>
      </c>
    </row>
    <row r="490" spans="1:13" x14ac:dyDescent="0.25">
      <c r="A490" s="77"/>
      <c r="B490" s="61" t="s">
        <v>724</v>
      </c>
      <c r="C490" s="78"/>
      <c r="D490" s="20"/>
      <c r="E490" s="21">
        <v>3351.49</v>
      </c>
      <c r="F490" s="79">
        <v>3237</v>
      </c>
      <c r="G490" s="34" t="s">
        <v>698</v>
      </c>
    </row>
    <row r="491" spans="1:13" x14ac:dyDescent="0.25">
      <c r="A491" s="77"/>
      <c r="B491" s="61" t="s">
        <v>725</v>
      </c>
      <c r="C491" s="78"/>
      <c r="D491" s="20"/>
      <c r="E491" s="21">
        <v>3927.24</v>
      </c>
      <c r="F491" s="79">
        <v>3237</v>
      </c>
      <c r="G491" s="34" t="s">
        <v>698</v>
      </c>
    </row>
    <row r="492" spans="1:13" x14ac:dyDescent="0.25">
      <c r="A492" s="77"/>
      <c r="B492" s="61" t="s">
        <v>726</v>
      </c>
      <c r="C492" s="78"/>
      <c r="D492" s="20"/>
      <c r="E492" s="21">
        <v>4692.08</v>
      </c>
      <c r="F492" s="79">
        <v>3237</v>
      </c>
      <c r="G492" s="34" t="s">
        <v>698</v>
      </c>
    </row>
    <row r="493" spans="1:13" x14ac:dyDescent="0.25">
      <c r="A493" s="77"/>
      <c r="B493" s="61" t="s">
        <v>727</v>
      </c>
      <c r="C493" s="78"/>
      <c r="D493" s="20"/>
      <c r="E493" s="21">
        <v>39.270000000000003</v>
      </c>
      <c r="F493" s="79">
        <v>3237</v>
      </c>
      <c r="G493" s="34" t="s">
        <v>698</v>
      </c>
    </row>
    <row r="494" spans="1:13" x14ac:dyDescent="0.25">
      <c r="A494" s="77"/>
      <c r="B494" s="61" t="s">
        <v>728</v>
      </c>
      <c r="C494" s="78"/>
      <c r="D494" s="20"/>
      <c r="E494" s="21">
        <v>3796.34</v>
      </c>
      <c r="F494" s="79">
        <v>3237</v>
      </c>
      <c r="G494" s="34" t="s">
        <v>698</v>
      </c>
    </row>
    <row r="495" spans="1:13" x14ac:dyDescent="0.25">
      <c r="A495" s="77"/>
      <c r="B495" s="61" t="s">
        <v>729</v>
      </c>
      <c r="C495" s="78"/>
      <c r="D495" s="20"/>
      <c r="E495" s="21">
        <v>40.22</v>
      </c>
      <c r="F495" s="79">
        <v>3237</v>
      </c>
      <c r="G495" s="34" t="s">
        <v>698</v>
      </c>
    </row>
    <row r="496" spans="1:13" x14ac:dyDescent="0.25">
      <c r="A496" s="77"/>
      <c r="B496" s="61" t="s">
        <v>730</v>
      </c>
      <c r="C496" s="78"/>
      <c r="D496" s="20"/>
      <c r="E496" s="21">
        <v>1963.62</v>
      </c>
      <c r="F496" s="79">
        <v>3237</v>
      </c>
      <c r="G496" s="34" t="s">
        <v>698</v>
      </c>
    </row>
    <row r="497" spans="1:7" x14ac:dyDescent="0.25">
      <c r="A497" s="77"/>
      <c r="B497" s="61" t="s">
        <v>731</v>
      </c>
      <c r="C497" s="78"/>
      <c r="D497" s="20"/>
      <c r="E497" s="21">
        <v>3393.97</v>
      </c>
      <c r="F497" s="79">
        <v>3237</v>
      </c>
      <c r="G497" s="34" t="s">
        <v>698</v>
      </c>
    </row>
    <row r="498" spans="1:7" x14ac:dyDescent="0.25">
      <c r="A498" s="77"/>
      <c r="B498" s="61" t="s">
        <v>732</v>
      </c>
      <c r="C498" s="78"/>
      <c r="D498" s="20"/>
      <c r="E498" s="21">
        <v>923.59</v>
      </c>
      <c r="F498" s="79">
        <v>3237</v>
      </c>
      <c r="G498" s="34" t="s">
        <v>698</v>
      </c>
    </row>
    <row r="499" spans="1:7" s="18" customFormat="1" x14ac:dyDescent="0.25">
      <c r="A499" s="77"/>
      <c r="B499" s="61" t="s">
        <v>733</v>
      </c>
      <c r="C499" s="78"/>
      <c r="D499" s="20"/>
      <c r="E499" s="21">
        <v>40.22</v>
      </c>
      <c r="F499" s="79">
        <v>3237</v>
      </c>
      <c r="G499" s="34" t="s">
        <v>698</v>
      </c>
    </row>
    <row r="500" spans="1:7" s="22" customFormat="1" x14ac:dyDescent="0.25">
      <c r="A500" s="77"/>
      <c r="B500" s="61" t="s">
        <v>734</v>
      </c>
      <c r="C500" s="78"/>
      <c r="D500" s="20"/>
      <c r="E500" s="21">
        <v>1466.16</v>
      </c>
      <c r="F500" s="79">
        <v>3237</v>
      </c>
      <c r="G500" s="34" t="s">
        <v>698</v>
      </c>
    </row>
    <row r="501" spans="1:7" s="18" customFormat="1" x14ac:dyDescent="0.25">
      <c r="A501" s="77"/>
      <c r="B501" s="61" t="s">
        <v>735</v>
      </c>
      <c r="C501" s="78"/>
      <c r="D501" s="20"/>
      <c r="E501" s="21">
        <v>3272.7</v>
      </c>
      <c r="F501" s="79">
        <v>3237</v>
      </c>
      <c r="G501" s="34" t="s">
        <v>698</v>
      </c>
    </row>
    <row r="502" spans="1:7" s="18" customFormat="1" x14ac:dyDescent="0.25">
      <c r="A502" s="77"/>
      <c r="B502" s="61" t="s">
        <v>736</v>
      </c>
      <c r="C502" s="78"/>
      <c r="D502" s="20"/>
      <c r="E502" s="21">
        <v>1777.69</v>
      </c>
      <c r="F502" s="79">
        <v>3237</v>
      </c>
      <c r="G502" s="34" t="s">
        <v>698</v>
      </c>
    </row>
    <row r="503" spans="1:7" s="18" customFormat="1" x14ac:dyDescent="0.25">
      <c r="A503" s="77"/>
      <c r="B503" s="61" t="s">
        <v>715</v>
      </c>
      <c r="C503" s="78"/>
      <c r="D503" s="20"/>
      <c r="E503" s="21">
        <v>2144.94</v>
      </c>
      <c r="F503" s="79">
        <v>3237</v>
      </c>
      <c r="G503" s="34" t="s">
        <v>698</v>
      </c>
    </row>
    <row r="504" spans="1:7" s="22" customFormat="1" x14ac:dyDescent="0.25">
      <c r="A504" s="77"/>
      <c r="B504" s="61" t="s">
        <v>737</v>
      </c>
      <c r="C504" s="78"/>
      <c r="D504" s="20"/>
      <c r="E504" s="21">
        <v>3973.94</v>
      </c>
      <c r="F504" s="79">
        <v>3237</v>
      </c>
      <c r="G504" s="34" t="s">
        <v>698</v>
      </c>
    </row>
    <row r="505" spans="1:7" s="18" customFormat="1" ht="20.25" customHeight="1" x14ac:dyDescent="0.25">
      <c r="A505" s="77"/>
      <c r="B505" s="61" t="s">
        <v>738</v>
      </c>
      <c r="C505" s="78"/>
      <c r="D505" s="20"/>
      <c r="E505" s="21">
        <v>80.430000000000007</v>
      </c>
      <c r="F505" s="79">
        <v>3237</v>
      </c>
      <c r="G505" s="34" t="s">
        <v>698</v>
      </c>
    </row>
    <row r="506" spans="1:7" s="18" customFormat="1" x14ac:dyDescent="0.25">
      <c r="A506" s="77"/>
      <c r="B506" s="61" t="s">
        <v>739</v>
      </c>
      <c r="C506" s="78"/>
      <c r="D506" s="20"/>
      <c r="E506" s="21">
        <v>938.42</v>
      </c>
      <c r="F506" s="79">
        <v>3237</v>
      </c>
      <c r="G506" s="34" t="s">
        <v>698</v>
      </c>
    </row>
    <row r="507" spans="1:7" s="18" customFormat="1" x14ac:dyDescent="0.25">
      <c r="A507" s="77"/>
      <c r="B507" s="61" t="s">
        <v>740</v>
      </c>
      <c r="C507" s="78"/>
      <c r="D507" s="20"/>
      <c r="E507" s="21">
        <v>1200</v>
      </c>
      <c r="F507" s="79">
        <v>3237</v>
      </c>
      <c r="G507" s="34" t="s">
        <v>698</v>
      </c>
    </row>
    <row r="508" spans="1:7" s="22" customFormat="1" x14ac:dyDescent="0.25">
      <c r="A508" s="77"/>
      <c r="B508" s="61" t="s">
        <v>741</v>
      </c>
      <c r="C508" s="78"/>
      <c r="D508" s="20"/>
      <c r="E508" s="21">
        <v>1799.18</v>
      </c>
      <c r="F508" s="79">
        <v>3237</v>
      </c>
      <c r="G508" s="34" t="s">
        <v>698</v>
      </c>
    </row>
    <row r="509" spans="1:7" s="18" customFormat="1" ht="20.25" customHeight="1" x14ac:dyDescent="0.25">
      <c r="A509" s="77"/>
      <c r="B509" s="61" t="s">
        <v>742</v>
      </c>
      <c r="C509" s="78"/>
      <c r="D509" s="20"/>
      <c r="E509" s="21">
        <v>3320</v>
      </c>
      <c r="F509" s="79">
        <v>3237</v>
      </c>
      <c r="G509" s="34" t="s">
        <v>698</v>
      </c>
    </row>
    <row r="510" spans="1:7" s="18" customFormat="1" x14ac:dyDescent="0.25">
      <c r="A510" s="77"/>
      <c r="B510" s="61" t="s">
        <v>743</v>
      </c>
      <c r="C510" s="78"/>
      <c r="D510" s="20"/>
      <c r="E510" s="21">
        <v>3022.62</v>
      </c>
      <c r="F510" s="79">
        <v>3237</v>
      </c>
      <c r="G510" s="34" t="s">
        <v>698</v>
      </c>
    </row>
    <row r="511" spans="1:7" s="18" customFormat="1" x14ac:dyDescent="0.25">
      <c r="A511" s="77"/>
      <c r="B511" s="61" t="s">
        <v>744</v>
      </c>
      <c r="C511" s="78"/>
      <c r="D511" s="20"/>
      <c r="E511" s="21">
        <v>2542.84</v>
      </c>
      <c r="F511" s="79">
        <v>3237</v>
      </c>
      <c r="G511" s="34" t="s">
        <v>698</v>
      </c>
    </row>
    <row r="512" spans="1:7" s="18" customFormat="1" x14ac:dyDescent="0.25">
      <c r="A512" s="77"/>
      <c r="B512" s="61" t="s">
        <v>745</v>
      </c>
      <c r="C512" s="78"/>
      <c r="D512" s="20"/>
      <c r="E512" s="21">
        <v>3080</v>
      </c>
      <c r="F512" s="79">
        <v>3237</v>
      </c>
      <c r="G512" s="34" t="s">
        <v>698</v>
      </c>
    </row>
    <row r="513" spans="1:7" s="18" customFormat="1" x14ac:dyDescent="0.25">
      <c r="A513" s="77"/>
      <c r="B513" s="61" t="s">
        <v>746</v>
      </c>
      <c r="C513" s="78"/>
      <c r="D513" s="20"/>
      <c r="E513" s="21">
        <v>2365.56</v>
      </c>
      <c r="F513" s="79">
        <v>3237</v>
      </c>
      <c r="G513" s="34" t="s">
        <v>698</v>
      </c>
    </row>
    <row r="514" spans="1:7" s="18" customFormat="1" x14ac:dyDescent="0.25">
      <c r="A514" s="77"/>
      <c r="B514" s="61" t="s">
        <v>747</v>
      </c>
      <c r="C514" s="78"/>
      <c r="D514" s="20"/>
      <c r="E514" s="21">
        <v>3002.7</v>
      </c>
      <c r="F514" s="79">
        <v>3237</v>
      </c>
      <c r="G514" s="34" t="s">
        <v>698</v>
      </c>
    </row>
    <row r="515" spans="1:7" s="18" customFormat="1" x14ac:dyDescent="0.25">
      <c r="A515" s="80"/>
      <c r="B515" s="75" t="s">
        <v>748</v>
      </c>
      <c r="C515" s="81"/>
      <c r="D515"/>
      <c r="E515" s="6">
        <v>2431.6799999999998</v>
      </c>
      <c r="F515" s="79">
        <v>3237</v>
      </c>
      <c r="G515" s="34" t="s">
        <v>698</v>
      </c>
    </row>
    <row r="516" spans="1:7" s="18" customFormat="1" x14ac:dyDescent="0.25">
      <c r="A516" s="36" t="s">
        <v>749</v>
      </c>
      <c r="B516" s="37"/>
      <c r="C516" s="67"/>
      <c r="D516" s="68"/>
      <c r="E516" s="69">
        <f>SUM(E464:E515)</f>
        <v>103929.09999999996</v>
      </c>
      <c r="F516" s="53"/>
      <c r="G516" s="68"/>
    </row>
    <row r="517" spans="1:7" x14ac:dyDescent="0.25">
      <c r="A517" s="42"/>
      <c r="B517" s="61"/>
      <c r="C517" s="82"/>
      <c r="D517" s="61"/>
      <c r="E517" s="71"/>
      <c r="F517" s="46"/>
      <c r="G517" s="61"/>
    </row>
    <row r="518" spans="1:7" s="25" customFormat="1" ht="21" customHeight="1" x14ac:dyDescent="0.25">
      <c r="A518" s="36" t="s">
        <v>750</v>
      </c>
      <c r="B518" s="37"/>
      <c r="C518" s="50"/>
      <c r="D518" s="83"/>
      <c r="E518" s="84">
        <f>E435+E443+E448+E461+E516</f>
        <v>1739231.2</v>
      </c>
      <c r="F518" s="83"/>
      <c r="G518" s="83"/>
    </row>
  </sheetData>
  <mergeCells count="11">
    <mergeCell ref="A516:B516"/>
    <mergeCell ref="A518:B518"/>
    <mergeCell ref="A443:B443"/>
    <mergeCell ref="A445:B445"/>
    <mergeCell ref="A448:B448"/>
    <mergeCell ref="A450:B450"/>
    <mergeCell ref="A461:B461"/>
    <mergeCell ref="A463:B463"/>
    <mergeCell ref="A7:G7"/>
    <mergeCell ref="A435:B435"/>
    <mergeCell ref="A437:B437"/>
  </mergeCells>
  <conditionalFormatting sqref="A285:A288 C285:G288 A340:A344 A436:G436">
    <cfRule type="cellIs" dxfId="13" priority="8" operator="equal">
      <formula>"GDPR"</formula>
    </cfRule>
  </conditionalFormatting>
  <conditionalFormatting sqref="A111:D111 A182:D183 F182:G183 A249">
    <cfRule type="cellIs" dxfId="12" priority="12" operator="equal">
      <formula>"GDPR"</formula>
    </cfRule>
  </conditionalFormatting>
  <conditionalFormatting sqref="A10:G110 A275 A279 A281 A283 A290:A291 A293 A299 A302:A304">
    <cfRule type="cellIs" dxfId="11" priority="9" operator="equal">
      <formula>"GDPR"</formula>
    </cfRule>
  </conditionalFormatting>
  <conditionalFormatting sqref="A112:G181 A251">
    <cfRule type="cellIs" dxfId="10" priority="11" operator="equal">
      <formula>"GDPR"</formula>
    </cfRule>
  </conditionalFormatting>
  <conditionalFormatting sqref="A184:G248 A253:A257 A259 A265 A267 A269 A271 A273 A294:G297 A298:E298">
    <cfRule type="cellIs" dxfId="9" priority="10" operator="equal">
      <formula>"GDPR"</formula>
    </cfRule>
  </conditionalFormatting>
  <conditionalFormatting sqref="C381:D381">
    <cfRule type="cellIs" dxfId="8" priority="3" operator="equal">
      <formula>"GDPR"</formula>
    </cfRule>
  </conditionalFormatting>
  <conditionalFormatting sqref="C249:G249 A250:G250 C251:G251 A252:G252 C253:G257 A258:G258 C259:G259 A260:G264 C265:G265 A266:G266 C267:G267 A268:G268 C269:G269 A270:G270 C271:G271 A272:G272 C273:G273 A274:G274 C275:G275 A276:G278 C279:G279 A280:G280 C281:G281 A282:G282 C283:G283 A284:G284 A289:G289 C290:G291 A292:G292 C293:G293 C299:G299 A300:G301 C302:G304 A305:G339 C340:G344 A345:G347">
    <cfRule type="cellIs" dxfId="7" priority="13" operator="equal">
      <formula>"GDPR"</formula>
    </cfRule>
  </conditionalFormatting>
  <conditionalFormatting sqref="D8:D352 D367:D434 D1:D6 D436 D463:D1048576">
    <cfRule type="containsText" dxfId="6" priority="14" operator="containsText" text="UKUPNO">
      <formula>NOT(ISERROR(SEARCH("UKUPNO",D1)))</formula>
    </cfRule>
  </conditionalFormatting>
  <conditionalFormatting sqref="D353:D357">
    <cfRule type="containsText" dxfId="5" priority="7" operator="containsText" text="UKUPNO">
      <formula>NOT(ISERROR(SEARCH("UKUPNO",D353)))</formula>
    </cfRule>
  </conditionalFormatting>
  <conditionalFormatting sqref="D359">
    <cfRule type="containsText" dxfId="4" priority="6" operator="containsText" text="UKUPNO">
      <formula>NOT(ISERROR(SEARCH("UKUPNO",D359)))</formula>
    </cfRule>
  </conditionalFormatting>
  <conditionalFormatting sqref="D361:D363">
    <cfRule type="containsText" dxfId="3" priority="5" operator="containsText" text="UKUPNO">
      <formula>NOT(ISERROR(SEARCH("UKUPNO",D361)))</formula>
    </cfRule>
  </conditionalFormatting>
  <conditionalFormatting sqref="D365">
    <cfRule type="containsText" dxfId="2" priority="15" operator="containsText" text="UKUPNO">
      <formula>NOT(ISERROR(SEARCH("UKUPNO",D365)))</formula>
    </cfRule>
  </conditionalFormatting>
  <conditionalFormatting sqref="D449">
    <cfRule type="containsText" dxfId="1" priority="4" operator="containsText" text="UKUPNO">
      <formula>NOT(ISERROR(SEARCH("UKUPNO",D449)))</formula>
    </cfRule>
  </conditionalFormatting>
  <conditionalFormatting sqref="G8">
    <cfRule type="containsText" dxfId="0" priority="16" operator="containsText" text="UKUPNO">
      <formula>NOT(ISERROR(SEARCH("UKUPNO",G8)))</formula>
    </cfRule>
  </conditionalFormatting>
  <pageMargins left="0.25" right="0.25" top="0.75" bottom="0.75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06.2026</vt:lpstr>
      <vt:lpstr>'06.2026'!Podrucje_ispisa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Vidušin</dc:creator>
  <cp:lastModifiedBy>Ana Vidušin</cp:lastModifiedBy>
  <dcterms:created xsi:type="dcterms:W3CDTF">2026-07-20T09:58:35Z</dcterms:created>
  <dcterms:modified xsi:type="dcterms:W3CDTF">2026-07-20T10:06:13Z</dcterms:modified>
</cp:coreProperties>
</file>