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g_g1_lokalno\racunovodstvo\1. FINANCIJSKO_RACUNOVODSTVENI_ODJEL\IZVJEŠTAJ O TRANSPARENTNOSTI\2026\05.2026\"/>
    </mc:Choice>
  </mc:AlternateContent>
  <xr:revisionPtr revIDLastSave="0" documentId="8_{4AC2B7EE-06F3-41B1-9700-96ED9315390D}" xr6:coauthVersionLast="47" xr6:coauthVersionMax="47" xr10:uidLastSave="{00000000-0000-0000-0000-000000000000}"/>
  <bookViews>
    <workbookView xWindow="-120" yWindow="-120" windowWidth="29040" windowHeight="15720" xr2:uid="{4FFE0250-6E02-4BEB-8980-50126F39A6BC}"/>
  </bookViews>
  <sheets>
    <sheet name="05.2026 " sheetId="1" r:id="rId1"/>
  </sheets>
  <definedNames>
    <definedName name="_xlnm._FilterDatabase" localSheetId="0" hidden="1">'05.2026 '!$A$10:$G$436</definedName>
    <definedName name="_xlnm.Print_Area" localSheetId="0">'05.2026 '!$A$1:$G$469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9" i="1" l="1"/>
  <c r="E466" i="1"/>
  <c r="E447" i="1"/>
  <c r="E436" i="1"/>
  <c r="E431" i="1"/>
  <c r="E439" i="1"/>
  <c r="E446" i="1"/>
  <c r="E442" i="1"/>
  <c r="E413" i="1"/>
  <c r="E393" i="1"/>
  <c r="E392" i="1"/>
  <c r="E388" i="1"/>
  <c r="E381" i="1"/>
  <c r="E377" i="1"/>
  <c r="E357" i="1"/>
  <c r="E349" i="1"/>
  <c r="E295" i="1"/>
  <c r="E266" i="1"/>
  <c r="E254" i="1"/>
  <c r="E234" i="1"/>
  <c r="E231" i="1"/>
  <c r="E210" i="1"/>
  <c r="E208" i="1"/>
  <c r="E193" i="1"/>
  <c r="E183" i="1"/>
  <c r="E152" i="1"/>
  <c r="E124" i="1"/>
  <c r="E116" i="1"/>
  <c r="E110" i="1"/>
  <c r="E89" i="1"/>
  <c r="E85" i="1"/>
  <c r="E75" i="1"/>
  <c r="E56" i="1"/>
  <c r="E46" i="1"/>
  <c r="E27" i="1"/>
  <c r="E18" i="1"/>
  <c r="E389" i="1" l="1"/>
  <c r="E424" i="1" s="1"/>
</calcChain>
</file>

<file path=xl/sharedStrings.xml><?xml version="1.0" encoding="utf-8"?>
<sst xmlns="http://schemas.openxmlformats.org/spreadsheetml/2006/main" count="1671" uniqueCount="506">
  <si>
    <t>Hrvatski restauratorski zavod</t>
  </si>
  <si>
    <t>RKP 22339</t>
  </si>
  <si>
    <t>Zagreb</t>
  </si>
  <si>
    <t>INFORMACIJA O TROŠENJU SREDSTAVA ZA SVIBANJ 2026. GODINE</t>
  </si>
  <si>
    <t>PP</t>
  </si>
  <si>
    <t>NAZIV PRIMATELJA</t>
  </si>
  <si>
    <t>OIB PRIMATELJA</t>
  </si>
  <si>
    <t>MJESTO</t>
  </si>
  <si>
    <t>IZNOS</t>
  </si>
  <si>
    <t>KONTO</t>
  </si>
  <si>
    <t>OPIS IZDATKA</t>
  </si>
  <si>
    <t>HP-HRVATSKA POŠTA d.d.</t>
  </si>
  <si>
    <t>87311810356</t>
  </si>
  <si>
    <t>ZAGREB</t>
  </si>
  <si>
    <t>Usluge telefona, interneta, pošte i prijevoza</t>
  </si>
  <si>
    <t/>
  </si>
  <si>
    <t>*Ukupno</t>
  </si>
  <si>
    <t>Z-EL d.o.o.</t>
  </si>
  <si>
    <t>11374156664</t>
  </si>
  <si>
    <t>Materijal i dijelovi za tekuće i investicijsko održavanje</t>
  </si>
  <si>
    <t>GRAD SPLIT</t>
  </si>
  <si>
    <t>SPLIT</t>
  </si>
  <si>
    <t>Komunalne usluge</t>
  </si>
  <si>
    <t>RU-VE D.O.O.</t>
  </si>
  <si>
    <t>KERESTINEC</t>
  </si>
  <si>
    <t>Materijal i sirovine</t>
  </si>
  <si>
    <t>ČISTOĆA d.o.o.</t>
  </si>
  <si>
    <t>16912997621</t>
  </si>
  <si>
    <t>DUBROVNIK</t>
  </si>
  <si>
    <t>MESSER CROATIA PLIN d.o.o.</t>
  </si>
  <si>
    <t>32179081874</t>
  </si>
  <si>
    <t>ZAPREŠIĆ</t>
  </si>
  <si>
    <t>BAUHAUS-ZAGREB d.d.</t>
  </si>
  <si>
    <t>71642207963</t>
  </si>
  <si>
    <t>Sitni inventar i autogume</t>
  </si>
  <si>
    <t>Uređaji, strojevi i oprema za ostale namjene</t>
  </si>
  <si>
    <t>NASTAVNI ZAVOD ZA JAVNO ZDRAVSTVO DR.ANDRIJA ŠTAMPAR</t>
  </si>
  <si>
    <t>Zdravstvene i veterinarske usluge</t>
  </si>
  <si>
    <t>TEHNOSERVIS HORVAT I HORVAT d.o.o.</t>
  </si>
  <si>
    <t>21056790392</t>
  </si>
  <si>
    <t>Usluge tekućeg i investicijskog održavanja</t>
  </si>
  <si>
    <t>STUDENTSKI CENTAR KARLOVAC</t>
  </si>
  <si>
    <t>58335400167</t>
  </si>
  <si>
    <t>KARLOVAC</t>
  </si>
  <si>
    <t>Intelektualne i osobne usluge</t>
  </si>
  <si>
    <t>STUDENTSKI CENTAR SPLIT</t>
  </si>
  <si>
    <t>25975412650</t>
  </si>
  <si>
    <t>INSTITUT RUĐER BOŠKOVIĆ</t>
  </si>
  <si>
    <t>69715301002</t>
  </si>
  <si>
    <t>Ostale usluge</t>
  </si>
  <si>
    <t>ING-GRAD d.o.o.</t>
  </si>
  <si>
    <t>93245284305</t>
  </si>
  <si>
    <t>Ostala prava</t>
  </si>
  <si>
    <t>AKD - ZAŠTITA d.o.o.</t>
  </si>
  <si>
    <t>09253797076</t>
  </si>
  <si>
    <t>INA INDUSTRIJA NAFTE d.d.</t>
  </si>
  <si>
    <t>27759560625</t>
  </si>
  <si>
    <t>Energija</t>
  </si>
  <si>
    <t>HEP-TOPLINARSTVO d.o.o.</t>
  </si>
  <si>
    <t>15907062900</t>
  </si>
  <si>
    <t>GEOARHEO d.o.o.</t>
  </si>
  <si>
    <t>84224927029</t>
  </si>
  <si>
    <t>FERRUM OBRT ZA RESTAURACIJU PREDMETA OD METALA</t>
  </si>
  <si>
    <t>01365338867</t>
  </si>
  <si>
    <t>HOTELI ZADAR</t>
  </si>
  <si>
    <t>40699482950</t>
  </si>
  <si>
    <t>ZADAR</t>
  </si>
  <si>
    <t>Službena putovanja</t>
  </si>
  <si>
    <t>GRAM-MOL D.O.O.</t>
  </si>
  <si>
    <t>LUKOM d.o.o.</t>
  </si>
  <si>
    <t>29732862130</t>
  </si>
  <si>
    <t>LUDBREG</t>
  </si>
  <si>
    <t>GRAD ZADAR</t>
  </si>
  <si>
    <t>06531901714</t>
  </si>
  <si>
    <t>RIJEKA</t>
  </si>
  <si>
    <t>UNIKOM d.o.o.</t>
  </si>
  <si>
    <t>07507345484</t>
  </si>
  <si>
    <t>OSIJEK</t>
  </si>
  <si>
    <t>OSLIK</t>
  </si>
  <si>
    <t>35296912945</t>
  </si>
  <si>
    <t>ČEPIN</t>
  </si>
  <si>
    <t>UPI-2M PLUS</t>
  </si>
  <si>
    <t>94443043935</t>
  </si>
  <si>
    <t>Knjige</t>
  </si>
  <si>
    <t>VODOVOD d.o.o.ZADAR</t>
  </si>
  <si>
    <t>89406825003</t>
  </si>
  <si>
    <t>GRADSKI URED ZA OBNOVU,IZGRADNJU,PROSTORNO UREĐENJE,GRADITELJSTVO,K.P. I PROMET</t>
  </si>
  <si>
    <t>Zatezne kamate</t>
  </si>
  <si>
    <t>ZVIBOR D.O.O</t>
  </si>
  <si>
    <t>03454358063</t>
  </si>
  <si>
    <t>Uredski materijal i ostali materijalni rashodi</t>
  </si>
  <si>
    <t>PULA HERCULANEA d.o.o.</t>
  </si>
  <si>
    <t>11294943436</t>
  </si>
  <si>
    <t>PULA</t>
  </si>
  <si>
    <t>DRŽAVNI ARHIV U DUBROVNIKU</t>
  </si>
  <si>
    <t>01076882554</t>
  </si>
  <si>
    <t>HRVATSKA RADIOTELEVIZIJA</t>
  </si>
  <si>
    <t>68419124305</t>
  </si>
  <si>
    <t>Pristojbe i naknade</t>
  </si>
  <si>
    <t>CRESCAT d.o.o.</t>
  </si>
  <si>
    <t>31608194500</t>
  </si>
  <si>
    <t>PLAVA KAVA d.o.o.</t>
  </si>
  <si>
    <t>38152213074</t>
  </si>
  <si>
    <t>MOKOŠICA</t>
  </si>
  <si>
    <t>Zakupnine i najamnine</t>
  </si>
  <si>
    <t>J.U.A. FRISCHEIS d.o.o.</t>
  </si>
  <si>
    <t>18918947938</t>
  </si>
  <si>
    <t>VELIKA GORICA</t>
  </si>
  <si>
    <t>AUTOCENTAR AGRAM d.d.</t>
  </si>
  <si>
    <t>03785720358</t>
  </si>
  <si>
    <t>STUDENTSKI CENTAR PULA</t>
  </si>
  <si>
    <t>63288148995</t>
  </si>
  <si>
    <t>Hrvatski Telekom d.d.</t>
  </si>
  <si>
    <t>81793146560</t>
  </si>
  <si>
    <t>STUDENTSKI CENTAR VARAŽDIN</t>
  </si>
  <si>
    <t>64945507350</t>
  </si>
  <si>
    <t>VARAŽDIN</t>
  </si>
  <si>
    <t>MAKROMIKRO GRUPA d.o.o.</t>
  </si>
  <si>
    <t>50467974870</t>
  </si>
  <si>
    <t>Uredska oprema i namještaj</t>
  </si>
  <si>
    <t>HRVATSKA AKADEMIJA ZNANOSTI I UMJETNOSTI</t>
  </si>
  <si>
    <t>61989185242</t>
  </si>
  <si>
    <t>GRAD DUBROVNIK</t>
  </si>
  <si>
    <t>AQUATICA - MLJET</t>
  </si>
  <si>
    <t>15992276262</t>
  </si>
  <si>
    <t>GOVEĐARI</t>
  </si>
  <si>
    <t>WURTH-HRVATSKA d.o.o.</t>
  </si>
  <si>
    <t>52641439848</t>
  </si>
  <si>
    <t>VELIKO TRGOVIŠĆE</t>
  </si>
  <si>
    <t>PRESSCUT d.o.o.</t>
  </si>
  <si>
    <t>34672089688</t>
  </si>
  <si>
    <t>JURIČEK, VL. JAKOV JURIČEK</t>
  </si>
  <si>
    <t>49312009068</t>
  </si>
  <si>
    <t>GORNJI STUPNIK</t>
  </si>
  <si>
    <t>VIVA INFO d.o.o.</t>
  </si>
  <si>
    <t>22361751585</t>
  </si>
  <si>
    <t>Računalne usluge</t>
  </si>
  <si>
    <t>HEP OPSKRBA d.o.o.</t>
  </si>
  <si>
    <t>63073332379</t>
  </si>
  <si>
    <t>BENIĆ VODOINSTALATERSKI OBRT VL. BORIS BENIĆ</t>
  </si>
  <si>
    <t>35062225743</t>
  </si>
  <si>
    <t>KUNA CORPORATION D.O.O.</t>
  </si>
  <si>
    <t>OROSLAVJE</t>
  </si>
  <si>
    <t>DRŽAVNI ARHIV U SPLITU</t>
  </si>
  <si>
    <t>61469620638</t>
  </si>
  <si>
    <t>KNJIŽNICE GRADA ZAGREBA</t>
  </si>
  <si>
    <t>EUROSIM, obrt za tiskarsku djelatnost, vl. Mario Akmačić</t>
  </si>
  <si>
    <t>70679688956</t>
  </si>
  <si>
    <t>BESTOVJE</t>
  </si>
  <si>
    <t>KAPITEL d.o.o.</t>
  </si>
  <si>
    <t>45821273643</t>
  </si>
  <si>
    <t>ŽMINJ</t>
  </si>
  <si>
    <t>FINANCIJSKA AGENCIJA</t>
  </si>
  <si>
    <t>85821130368</t>
  </si>
  <si>
    <t>Bankarske usluge i usluge platnog prometa</t>
  </si>
  <si>
    <t>UNA obrt za ugostiteljstvo i usluge, vl. Jasmina Krkić-Poznić i Vladimir Poznić</t>
  </si>
  <si>
    <t>61094951289</t>
  </si>
  <si>
    <t>STROJOPROMET-ZAGREB d.o.o.</t>
  </si>
  <si>
    <t>97994010225</t>
  </si>
  <si>
    <t>ŠENKOVEC</t>
  </si>
  <si>
    <t>CRUX d.o.o.</t>
  </si>
  <si>
    <t>89659040218</t>
  </si>
  <si>
    <t>HEP-TOPLINARSTVO d.o.o.POGON OSIJEK</t>
  </si>
  <si>
    <t>LIHA INVEST</t>
  </si>
  <si>
    <t>67183498043</t>
  </si>
  <si>
    <t>VODNJAN</t>
  </si>
  <si>
    <t>SE-MARK d.o.o.</t>
  </si>
  <si>
    <t>84661725029</t>
  </si>
  <si>
    <t>SESVETE</t>
  </si>
  <si>
    <t>GRAD OSIJEK</t>
  </si>
  <si>
    <t>VULKAL d.o.o.</t>
  </si>
  <si>
    <t>90439696130</t>
  </si>
  <si>
    <t>VODOVOD I ODVODNJA d.o.o.</t>
  </si>
  <si>
    <t>26251326399</t>
  </si>
  <si>
    <t>ŠIBENIK</t>
  </si>
  <si>
    <t>DOM IZGRADNJA d.o.o.</t>
  </si>
  <si>
    <t>45241807754</t>
  </si>
  <si>
    <t>ČISTOĆA  d.o.o.</t>
  </si>
  <si>
    <t>38812451417</t>
  </si>
  <si>
    <t>INPRO d.o.o.</t>
  </si>
  <si>
    <t>79178903202</t>
  </si>
  <si>
    <t>ČAKOVEC</t>
  </si>
  <si>
    <t>ZAVOD ZA STANOVANJE d.o.o.</t>
  </si>
  <si>
    <t>00505486048</t>
  </si>
  <si>
    <t>HRVATSKI ZAVOD ZA JAVNO ZDRAVSTVO</t>
  </si>
  <si>
    <t>75297532041</t>
  </si>
  <si>
    <t>Stručno usavršavanje zaposlenika</t>
  </si>
  <si>
    <t>ELEKTROINSTALATER MILJENKO PERIČKI</t>
  </si>
  <si>
    <t>75934167656</t>
  </si>
  <si>
    <t>ALTEDA d.o.o.</t>
  </si>
  <si>
    <t>53019467114</t>
  </si>
  <si>
    <t xml:space="preserve">V.T.R.  GIOVANNI </t>
  </si>
  <si>
    <t>93620060516</t>
  </si>
  <si>
    <t>SVETVINČENAT</t>
  </si>
  <si>
    <t>EKO-MONITORING d.o.o.</t>
  </si>
  <si>
    <t>82818873408</t>
  </si>
  <si>
    <t>VIZOR d.o.o.</t>
  </si>
  <si>
    <t>28579840610</t>
  </si>
  <si>
    <t>ELEKTROFLUMEN d.o.o.</t>
  </si>
  <si>
    <t>27330814538</t>
  </si>
  <si>
    <t>VAJ PROMET - ZAJEDNIČKI TRGOVAČKO UGOSTITELJSKI OBRT</t>
  </si>
  <si>
    <t>34639247975</t>
  </si>
  <si>
    <t>DUGA RESA</t>
  </si>
  <si>
    <t>I.B.R. INŽENJERING d.o.o.</t>
  </si>
  <si>
    <t>65951145612</t>
  </si>
  <si>
    <t>VODOOPSKRBA I ODVODNJA d.o.o.</t>
  </si>
  <si>
    <t>83416546499</t>
  </si>
  <si>
    <t>OTIS DIZALA d.o.o.</t>
  </si>
  <si>
    <t>76080865307</t>
  </si>
  <si>
    <t>MIKROLUX d.o.o.</t>
  </si>
  <si>
    <t>83273787793</t>
  </si>
  <si>
    <t>AUTOCENTAR BULJUBAŠIĆ d.o.o.</t>
  </si>
  <si>
    <t>12945670737</t>
  </si>
  <si>
    <t>COMET</t>
  </si>
  <si>
    <t>48249084626</t>
  </si>
  <si>
    <t>NOVI MAROF</t>
  </si>
  <si>
    <t>DUB-ING FLIES k.d.</t>
  </si>
  <si>
    <t>44049623085</t>
  </si>
  <si>
    <t>ZAGREB-DUBRAVA</t>
  </si>
  <si>
    <t>PROJEKTNI URED KANCELJAK MARELIĆ d.o.o.</t>
  </si>
  <si>
    <t>01158597605</t>
  </si>
  <si>
    <t>ZAGREBPETROL d.o.o.</t>
  </si>
  <si>
    <t>04289142943</t>
  </si>
  <si>
    <t>LIK d.o.o.</t>
  </si>
  <si>
    <t>86750318340</t>
  </si>
  <si>
    <t>PETRIJEVCI</t>
  </si>
  <si>
    <t>S.H.A.R.K. d.o.o.</t>
  </si>
  <si>
    <t>19892555288</t>
  </si>
  <si>
    <t>MEDULIN</t>
  </si>
  <si>
    <t>Službena, radna i zaštitna odjeća i obuća</t>
  </si>
  <si>
    <t>SOLLICITUDO d.o.o.</t>
  </si>
  <si>
    <t>50812456133</t>
  </si>
  <si>
    <t>SMIT COMMERCE D.O.O.</t>
  </si>
  <si>
    <t>K G H PROJEKT d.o.o.</t>
  </si>
  <si>
    <t>78695337306</t>
  </si>
  <si>
    <t>INTRADOS PROJEKT d.o.o.</t>
  </si>
  <si>
    <t>90481313264</t>
  </si>
  <si>
    <t>MAGIC NET d.o.o.</t>
  </si>
  <si>
    <t>92188488799</t>
  </si>
  <si>
    <t>MODEL PAKIRANJA d.d.</t>
  </si>
  <si>
    <t>01993249507</t>
  </si>
  <si>
    <t>P&amp;F ZAŠTITA d.o.o.</t>
  </si>
  <si>
    <t>95517402410</t>
  </si>
  <si>
    <t>LTDL, obrt za zemljane radove, vl. Luka Lukšić</t>
  </si>
  <si>
    <t>87605436556</t>
  </si>
  <si>
    <t>POPOVAČA</t>
  </si>
  <si>
    <t>MEĐIMURJE-PLIN d.o.o.</t>
  </si>
  <si>
    <t>29035933600</t>
  </si>
  <si>
    <t>STUDENTSKI CENTAR U ZAGREBU</t>
  </si>
  <si>
    <t>22597784145</t>
  </si>
  <si>
    <t>GRADITELJSTVO KOLAK d.o.o.</t>
  </si>
  <si>
    <t>44246842655</t>
  </si>
  <si>
    <t>GLOBTOUR EVENT d.o.o.</t>
  </si>
  <si>
    <t>TELUR d.o.o.</t>
  </si>
  <si>
    <t>64720212310</t>
  </si>
  <si>
    <t>VODOVOD-OSIJEK d.o.o.</t>
  </si>
  <si>
    <t>43654507669</t>
  </si>
  <si>
    <t>GRADNJA KUS d.o.o.</t>
  </si>
  <si>
    <t>18734096415</t>
  </si>
  <si>
    <t>VELIKA LUDINA</t>
  </si>
  <si>
    <t>HEP ELEKTRA d.o.o.</t>
  </si>
  <si>
    <t>43965974818</t>
  </si>
  <si>
    <t>ZLATNI LUG</t>
  </si>
  <si>
    <t>47423953088</t>
  </si>
  <si>
    <t>POŽEGA</t>
  </si>
  <si>
    <t>USLUGE IMPERIAL d.o.o.</t>
  </si>
  <si>
    <t>80426209823</t>
  </si>
  <si>
    <t>VARKOM d.d.</t>
  </si>
  <si>
    <t>39048902955</t>
  </si>
  <si>
    <t>QUESTUS SIGURNOST d.o.o.</t>
  </si>
  <si>
    <t>58978103730</t>
  </si>
  <si>
    <t>ZELENI GRAD ŠIBENIK</t>
  </si>
  <si>
    <t>54873130289</t>
  </si>
  <si>
    <t>ŽIVA VODA d.o.o.</t>
  </si>
  <si>
    <t>86255713939</t>
  </si>
  <si>
    <t>PESTRID d.o.o.</t>
  </si>
  <si>
    <t>16818401381</t>
  </si>
  <si>
    <t>BILJE</t>
  </si>
  <si>
    <t>ART RESTART</t>
  </si>
  <si>
    <t>81597972791</t>
  </si>
  <si>
    <t>CISTA PROVO</t>
  </si>
  <si>
    <t>VODOVOD PULA d.o.o.</t>
  </si>
  <si>
    <t>19798348108</t>
  </si>
  <si>
    <t>VODOVOD DUBROVNIK d.o.o.</t>
  </si>
  <si>
    <t>00862047577</t>
  </si>
  <si>
    <t>ZAGREBAČKI HOLDING-PODRUŽNICA ČISTOĆA d.o.o.</t>
  </si>
  <si>
    <t>85584865987</t>
  </si>
  <si>
    <t>ACHILLEA D.O.O.</t>
  </si>
  <si>
    <t>SERVIS PERKOVIĆ d.o.o.</t>
  </si>
  <si>
    <t>58187157652</t>
  </si>
  <si>
    <t>JABLANOVEC (GRAD )ZAPREŠIĆ</t>
  </si>
  <si>
    <t>GRADSKO STAMBENO KOMUNALNO GOSPODARSTVO d.o.o.</t>
  </si>
  <si>
    <t>03744272526</t>
  </si>
  <si>
    <t>EVOCATIVE d.o.o.</t>
  </si>
  <si>
    <t>08546432023</t>
  </si>
  <si>
    <t>RIVIVE j.d.o.o.</t>
  </si>
  <si>
    <t>56245439715</t>
  </si>
  <si>
    <t>ČAVLE</t>
  </si>
  <si>
    <t>EURO-VRT d.o.o.</t>
  </si>
  <si>
    <t>57968446706</t>
  </si>
  <si>
    <t>PROPRINT d.o.o.</t>
  </si>
  <si>
    <t>72612732139</t>
  </si>
  <si>
    <t>ELEKTROSERVIS UKIĆ</t>
  </si>
  <si>
    <t>41195650034</t>
  </si>
  <si>
    <t>SOLIN</t>
  </si>
  <si>
    <t>DM-DROGERIE MARKT d.o.o.</t>
  </si>
  <si>
    <t>94124811986</t>
  </si>
  <si>
    <t>ARHEOPROJEKT, VL. SARA POPOVIĆ</t>
  </si>
  <si>
    <t>48020597321</t>
  </si>
  <si>
    <t>QUADRACON d.o.o.</t>
  </si>
  <si>
    <t>83166686606</t>
  </si>
  <si>
    <t>JOSIP TIRIĆ SAMOSTALNA UMJETNIČKA DJELATNOST</t>
  </si>
  <si>
    <t>80967267798</t>
  </si>
  <si>
    <t>PETROL d.o.o.</t>
  </si>
  <si>
    <t>75550985023</t>
  </si>
  <si>
    <t>NavArchos, obrt za znanstveno istraživanje, usluge i prijevoz, vl.Anton Divić</t>
  </si>
  <si>
    <t>96649609647</t>
  </si>
  <si>
    <t xml:space="preserve">ZAGREBAČKI ELEKTRIČNI TRAMVAJ </t>
  </si>
  <si>
    <t>Naknade za prijevoz za rad na terenu i odvojeni život</t>
  </si>
  <si>
    <t>TRGOVINA ZAGREB d.o.o.</t>
  </si>
  <si>
    <t>62429603611</t>
  </si>
  <si>
    <t>TOMMY d.o.o.</t>
  </si>
  <si>
    <t>00278260010</t>
  </si>
  <si>
    <t>ART MATERIJAL d.o.o.</t>
  </si>
  <si>
    <t>63701153601</t>
  </si>
  <si>
    <t>COLOR-MONT SIGAL</t>
  </si>
  <si>
    <t>67699667101</t>
  </si>
  <si>
    <t>DONJA STUBICA</t>
  </si>
  <si>
    <t>ĐUĐA I MATE</t>
  </si>
  <si>
    <t>25405213133</t>
  </si>
  <si>
    <t>VID</t>
  </si>
  <si>
    <t>BAOTIĆ d.d.</t>
  </si>
  <si>
    <t>64453957424</t>
  </si>
  <si>
    <t>AUTO SERVISNI CENTAR d.o.o.</t>
  </si>
  <si>
    <t>78583422206</t>
  </si>
  <si>
    <t>ARTURA, VL. LEA MILANČEC</t>
  </si>
  <si>
    <t>94095949993</t>
  </si>
  <si>
    <t>AITA BIOARCHAEOLOGY</t>
  </si>
  <si>
    <t>ESY0561068C</t>
  </si>
  <si>
    <t>BARCELONA</t>
  </si>
  <si>
    <t>USLUGE MLJET</t>
  </si>
  <si>
    <t>06551246049</t>
  </si>
  <si>
    <t>BABINO POLJE</t>
  </si>
  <si>
    <t>VITAROK PRODUKCIJA, OBRT ZA USLUGE, VL. JOVAN KLISKA</t>
  </si>
  <si>
    <t>31723229864</t>
  </si>
  <si>
    <t>SAMOBOR</t>
  </si>
  <si>
    <t>TUTOTUM j.d.o.o.</t>
  </si>
  <si>
    <t>44064835955</t>
  </si>
  <si>
    <t>TREES d.o.o.</t>
  </si>
  <si>
    <t>96746302759</t>
  </si>
  <si>
    <t>CENTER LUXURY ROOMS 2 PETRA KOTROMANOVIĆ</t>
  </si>
  <si>
    <t>88356792765</t>
  </si>
  <si>
    <t>MINISTARSTVO KULTURE I MEDIJA</t>
  </si>
  <si>
    <t>37836302645</t>
  </si>
  <si>
    <t>VMV SZABO d.o.o.</t>
  </si>
  <si>
    <t>17695528532</t>
  </si>
  <si>
    <t>NOVI ZAGREB</t>
  </si>
  <si>
    <t>STUDENAC d.o.o.</t>
  </si>
  <si>
    <t>02023029348</t>
  </si>
  <si>
    <t>OMIŠ</t>
  </si>
  <si>
    <t>ARHEO TECH d.o.o.</t>
  </si>
  <si>
    <t>69994916329</t>
  </si>
  <si>
    <t>DRAGANIĆ</t>
  </si>
  <si>
    <t>IDA INSURANCE LTD</t>
  </si>
  <si>
    <t>MT19685634</t>
  </si>
  <si>
    <t>TA XBIEX</t>
  </si>
  <si>
    <t>Premije osiguranja</t>
  </si>
  <si>
    <t>MTI-SAT d.o.o.</t>
  </si>
  <si>
    <t>53183181065</t>
  </si>
  <si>
    <t>BILICE</t>
  </si>
  <si>
    <t>SEDLAR WOOD TECH SOLUTIONS</t>
  </si>
  <si>
    <t>55529213884</t>
  </si>
  <si>
    <t>NARO</t>
  </si>
  <si>
    <t>28429708401</t>
  </si>
  <si>
    <t>TROGIR HOLDING d.o.o.</t>
  </si>
  <si>
    <t>09746817380</t>
  </si>
  <si>
    <t>TROGIR</t>
  </si>
  <si>
    <t>HRVATSKA POŠTANSKA BANKA d.d.</t>
  </si>
  <si>
    <t>87939104217</t>
  </si>
  <si>
    <t>POGON - ZAGREBAČKI CENTAR ZA NEZAVISNU KULTURU I MLADE</t>
  </si>
  <si>
    <t>VATROGASNA ZAJEDNICA ZAGREBAČKE ŽUPANIJE</t>
  </si>
  <si>
    <t>TERRADECOR D.O.O.</t>
  </si>
  <si>
    <t>83771320938</t>
  </si>
  <si>
    <t>URED OVLAŠTENOG INŽENJERA GRAĐEVINARSTVA</t>
  </si>
  <si>
    <t>97104068186</t>
  </si>
  <si>
    <t>OPTIKA KABEL TV d.o.o.</t>
  </si>
  <si>
    <t>50999639699</t>
  </si>
  <si>
    <t>MAINTENANCE D.O.O.</t>
  </si>
  <si>
    <t>VATEL SERVISI d.o.o.</t>
  </si>
  <si>
    <t>13797891015</t>
  </si>
  <si>
    <t>FRANCK d.d.</t>
  </si>
  <si>
    <t>07676693758</t>
  </si>
  <si>
    <t>Reprezentacija</t>
  </si>
  <si>
    <t>ARCHONT, VL. DOMINIK BALABAN</t>
  </si>
  <si>
    <t>92598368695</t>
  </si>
  <si>
    <t>CHEMO MIX d.o.o.</t>
  </si>
  <si>
    <t>58315937118</t>
  </si>
  <si>
    <t>SLATINA</t>
  </si>
  <si>
    <t>OSATINA GRUPA D.O.O.</t>
  </si>
  <si>
    <t>52123139126</t>
  </si>
  <si>
    <t>SEMELJCI</t>
  </si>
  <si>
    <t>SPORT XL j.d.o.o.</t>
  </si>
  <si>
    <t>95602764321</t>
  </si>
  <si>
    <t>SPINACE AGRACENTAR d.o.o.</t>
  </si>
  <si>
    <t>08834796164</t>
  </si>
  <si>
    <t>TRITEH d.o.o.</t>
  </si>
  <si>
    <t>72888268545</t>
  </si>
  <si>
    <t>EVAMARIS OBRT ZA USLUGE, VL.ANTONIJO STANIĆ</t>
  </si>
  <si>
    <t>15880143303</t>
  </si>
  <si>
    <t>ALPHA CONCRETUM GRADNJA DO.O.O</t>
  </si>
  <si>
    <t>Obveza za jamčevne pologe</t>
  </si>
  <si>
    <t>PACCOMMERCE d.o.o.</t>
  </si>
  <si>
    <t>89128547617</t>
  </si>
  <si>
    <t>PAZIN</t>
  </si>
  <si>
    <t>ORCUS PLUS D.O.O.</t>
  </si>
  <si>
    <t>IZIĆ j.d.o.o.</t>
  </si>
  <si>
    <t>06777629466</t>
  </si>
  <si>
    <t>CEROVLJE</t>
  </si>
  <si>
    <t>PARTNER SERVICE D.O.O.</t>
  </si>
  <si>
    <t>41889558161</t>
  </si>
  <si>
    <t>VETERINARSKA AMBULANTA BOKANJAC D.O.O.</t>
  </si>
  <si>
    <t>37738472811</t>
  </si>
  <si>
    <t>HOTELI BATUDA D.O.O.</t>
  </si>
  <si>
    <t>09638246064</t>
  </si>
  <si>
    <t>HEKSAGON D.O.O.</t>
  </si>
  <si>
    <t>83171275505</t>
  </si>
  <si>
    <t>ILICA PARK D.O.O.</t>
  </si>
  <si>
    <t>81430705973</t>
  </si>
  <si>
    <t>APARTMAN I STUDIO-APARMANCASA FERMEGLIA</t>
  </si>
  <si>
    <t>62737898544</t>
  </si>
  <si>
    <t>ROČ</t>
  </si>
  <si>
    <t>HEMATEC d.o.o.</t>
  </si>
  <si>
    <t>88378518967</t>
  </si>
  <si>
    <t>LUČKO</t>
  </si>
  <si>
    <t>HOSPES D.O.O.</t>
  </si>
  <si>
    <t>09488577424</t>
  </si>
  <si>
    <t>VINKOVCI</t>
  </si>
  <si>
    <t>BRNO UNIVERSITY OF TECHNOLOGY</t>
  </si>
  <si>
    <t>CZ00216305</t>
  </si>
  <si>
    <t>BRNO</t>
  </si>
  <si>
    <t>LEANI D.O.O.</t>
  </si>
  <si>
    <t>77168042016</t>
  </si>
  <si>
    <t>LER, OBRT ZA USLUGE I TRGOVINU, VL. BRUNO DUŠANEK</t>
  </si>
  <si>
    <t>66031218656</t>
  </si>
  <si>
    <t>ŠOŠA INVEST D.O.O.</t>
  </si>
  <si>
    <t>91257509477</t>
  </si>
  <si>
    <t>ARTMEN d.o.o.</t>
  </si>
  <si>
    <t>40603345756</t>
  </si>
  <si>
    <t>DENTAL SERVIS MATIĆ D.O.O.</t>
  </si>
  <si>
    <t>70960093072</t>
  </si>
  <si>
    <t>P.S.C. PRIMORJE</t>
  </si>
  <si>
    <t>KRIZANTEMA USLUGE D.O.O.</t>
  </si>
  <si>
    <t>26314002934</t>
  </si>
  <si>
    <t>VATROPROMET d.o.o.</t>
  </si>
  <si>
    <t>57189591567</t>
  </si>
  <si>
    <t>HRVATSKA ZAJEDNICA RAČUNOVOĐA I FINANCIJSKIH DJELATNIKA</t>
  </si>
  <si>
    <t>75508100288</t>
  </si>
  <si>
    <t>LAV ZAŠTITA d.o.o.</t>
  </si>
  <si>
    <t>60291073227</t>
  </si>
  <si>
    <t>HRVATSKO KNJIŽNIČARSKO DRUŠTVO</t>
  </si>
  <si>
    <t>81889785066</t>
  </si>
  <si>
    <t>Ukupno isplaćeno dobavljačima</t>
  </si>
  <si>
    <t xml:space="preserve">Plaćanje po predračunima </t>
  </si>
  <si>
    <t>BAUHAUS ZAGREB D.D.</t>
  </si>
  <si>
    <t>Potraživanja za predujmove</t>
  </si>
  <si>
    <t>ISTYLE</t>
  </si>
  <si>
    <t>98828194905</t>
  </si>
  <si>
    <t>MANORA LOŠINJ D.O.O.</t>
  </si>
  <si>
    <t>45467196064</t>
  </si>
  <si>
    <t>NEREZINE</t>
  </si>
  <si>
    <t>UAB "BARNAS"</t>
  </si>
  <si>
    <t>LT227618610</t>
  </si>
  <si>
    <t>VILNIUS</t>
  </si>
  <si>
    <t>Ukupno plaćanje po predračunima</t>
  </si>
  <si>
    <t>Državni proračun Republike Hrvatske</t>
  </si>
  <si>
    <t xml:space="preserve">Obveza za porez na dodanu vrijednost. Obračun PDV-a za  nabavljena dobra i usluge iz inozemstva </t>
  </si>
  <si>
    <t>Ukupno Državni proračun Republike Hrvatske</t>
  </si>
  <si>
    <t>Isplate zaposlenicima Hrvatskog restauratorskog zavoda</t>
  </si>
  <si>
    <t xml:space="preserve"> Službena putovanja</t>
  </si>
  <si>
    <t xml:space="preserve"> Službena putovanja - akontacije</t>
  </si>
  <si>
    <t>Plaće za zaposlene</t>
  </si>
  <si>
    <t>Doprinos na bruto MIO (benif.staž)</t>
  </si>
  <si>
    <t>Doprinos na bruto (zdravstvo)</t>
  </si>
  <si>
    <t>Naknada za prijevoz na posao i s posla</t>
  </si>
  <si>
    <t>Ostali rashodi za zaposlene</t>
  </si>
  <si>
    <t>Ukupno isplate zaposlenicima Hrvatskog restauratorskog zavoda</t>
  </si>
  <si>
    <t>Isplate autorskih i ugovora o djelu</t>
  </si>
  <si>
    <t>BAĐURA IVOR</t>
  </si>
  <si>
    <t>Intelektualne i osobne usluge-bruto</t>
  </si>
  <si>
    <t>MRAVAK ANITA</t>
  </si>
  <si>
    <t>SKOČIBUŠIĆ ELIZABETA</t>
  </si>
  <si>
    <t>ĐURIĆ JELENA</t>
  </si>
  <si>
    <t>GOBIĆ-BRAVAR ĐENI</t>
  </si>
  <si>
    <t>KRAŠEVAC IRENA</t>
  </si>
  <si>
    <t>MAĐERIĆ MARIN</t>
  </si>
  <si>
    <t>ŠTETA NIKOLINA</t>
  </si>
  <si>
    <t>TRŠKA TANJA</t>
  </si>
  <si>
    <t>VRANJEŠ LAURA</t>
  </si>
  <si>
    <t>ŽUPANIĆ MARINA</t>
  </si>
  <si>
    <t>BORENIĆ KARLA</t>
  </si>
  <si>
    <t>PERIĆ JELENA</t>
  </si>
  <si>
    <t>ŠIKIĆ DORIJAN</t>
  </si>
  <si>
    <t>VALUŠEK IVAN</t>
  </si>
  <si>
    <t>KULENOVIĆ TARIK</t>
  </si>
  <si>
    <t>Ukupno isplate autorskih i ugovora o djelu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</si>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</sst>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0" tint="-0.14993743705557422"/>
      </left>
      <right/>
      <top style="thin">
        <color theme="9" tint="0.399975585192419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9" tint="0.39997558519241921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wrapText="1"/>
    </xf>
    <xf numFmtId="49" fontId="0" fillId="2" borderId="0" xfId="0" applyNumberFormat="1" applyFill="1" applyAlignment="1">
      <alignment horizontal="left" wrapText="1"/>
    </xf>
    <xf numFmtId="4" fontId="0" fillId="2" borderId="0" xfId="0" applyNumberFormat="1" applyFill="1" applyAlignment="1">
      <alignment wrapText="1"/>
    </xf>
    <xf numFmtId="43" fontId="0" fillId="0" borderId="0" xfId="1" applyFont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43" fontId="0" fillId="0" borderId="0" xfId="1" applyFont="1" applyFill="1"/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0" fillId="0" borderId="0" xfId="0" applyAlignment="1">
      <alignment horizontal="left" vertical="center"/>
    </xf>
    <xf numFmtId="4" fontId="0" fillId="0" borderId="2" xfId="0" applyNumberFormat="1" applyBorder="1"/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49" fontId="0" fillId="3" borderId="0" xfId="0" applyNumberFormat="1" applyFill="1" applyAlignment="1">
      <alignment horizontal="left" wrapText="1"/>
    </xf>
    <xf numFmtId="0" fontId="0" fillId="3" borderId="0" xfId="0" applyFill="1" applyAlignment="1">
      <alignment horizontal="left" wrapText="1"/>
    </xf>
    <xf numFmtId="4" fontId="2" fillId="3" borderId="0" xfId="0" applyNumberFormat="1" applyFont="1" applyFill="1" applyAlignment="1">
      <alignment wrapText="1"/>
    </xf>
    <xf numFmtId="4" fontId="3" fillId="3" borderId="0" xfId="0" applyNumberFormat="1" applyFont="1" applyFill="1" applyAlignment="1">
      <alignment wrapText="1"/>
    </xf>
    <xf numFmtId="4" fontId="3" fillId="3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4" fontId="2" fillId="0" borderId="0" xfId="0" applyNumberFormat="1" applyFont="1"/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49" fontId="0" fillId="3" borderId="9" xfId="0" applyNumberFormat="1" applyFill="1" applyBorder="1" applyAlignment="1">
      <alignment horizontal="left" vertical="center" wrapText="1"/>
    </xf>
    <xf numFmtId="0" fontId="0" fillId="3" borderId="9" xfId="0" applyFill="1" applyBorder="1" applyAlignment="1">
      <alignment vertical="center" wrapText="1"/>
    </xf>
    <xf numFmtId="4" fontId="0" fillId="3" borderId="9" xfId="0" applyNumberFormat="1" applyFill="1" applyBorder="1" applyAlignment="1">
      <alignment vertical="center" wrapText="1"/>
    </xf>
    <xf numFmtId="0" fontId="0" fillId="3" borderId="9" xfId="0" applyFill="1" applyBorder="1" applyAlignment="1">
      <alignment horizontal="righ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49" fontId="0" fillId="0" borderId="9" xfId="0" applyNumberFormat="1" applyBorder="1" applyAlignment="1">
      <alignment horizontal="left"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9" xfId="0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49" fontId="2" fillId="3" borderId="9" xfId="0" applyNumberFormat="1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vertical="center" wrapText="1"/>
    </xf>
    <xf numFmtId="4" fontId="2" fillId="3" borderId="9" xfId="0" applyNumberFormat="1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right" vertical="center" wrapText="1"/>
    </xf>
    <xf numFmtId="49" fontId="0" fillId="0" borderId="9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right" vertical="center" wrapText="1"/>
    </xf>
    <xf numFmtId="49" fontId="0" fillId="3" borderId="9" xfId="0" applyNumberFormat="1" applyFill="1" applyBorder="1" applyAlignment="1">
      <alignment horizontal="left" wrapText="1"/>
    </xf>
    <xf numFmtId="0" fontId="0" fillId="3" borderId="9" xfId="0" applyFill="1" applyBorder="1" applyAlignment="1">
      <alignment wrapText="1"/>
    </xf>
    <xf numFmtId="4" fontId="0" fillId="3" borderId="9" xfId="0" applyNumberFormat="1" applyFill="1" applyBorder="1" applyAlignment="1">
      <alignment wrapText="1"/>
    </xf>
    <xf numFmtId="0" fontId="0" fillId="3" borderId="9" xfId="0" applyFill="1" applyBorder="1" applyAlignment="1">
      <alignment horizontal="right" wrapText="1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wrapText="1"/>
    </xf>
    <xf numFmtId="49" fontId="0" fillId="0" borderId="9" xfId="0" applyNumberFormat="1" applyBorder="1" applyAlignment="1">
      <alignment horizontal="left" wrapText="1"/>
    </xf>
    <xf numFmtId="4" fontId="3" fillId="0" borderId="9" xfId="0" applyNumberFormat="1" applyFont="1" applyBorder="1" applyAlignment="1">
      <alignment wrapText="1"/>
    </xf>
    <xf numFmtId="0" fontId="3" fillId="0" borderId="9" xfId="0" applyFont="1" applyBorder="1" applyAlignment="1">
      <alignment horizontal="right" wrapText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horizontal="right" wrapText="1"/>
    </xf>
    <xf numFmtId="49" fontId="2" fillId="3" borderId="9" xfId="0" applyNumberFormat="1" applyFont="1" applyFill="1" applyBorder="1" applyAlignment="1">
      <alignment horizontal="left" wrapText="1"/>
    </xf>
    <xf numFmtId="0" fontId="2" fillId="3" borderId="9" xfId="0" applyFont="1" applyFill="1" applyBorder="1" applyAlignment="1">
      <alignment wrapText="1"/>
    </xf>
    <xf numFmtId="4" fontId="2" fillId="3" borderId="9" xfId="0" applyNumberFormat="1" applyFont="1" applyFill="1" applyBorder="1" applyAlignment="1">
      <alignment wrapText="1"/>
    </xf>
    <xf numFmtId="0" fontId="2" fillId="3" borderId="9" xfId="0" applyFont="1" applyFill="1" applyBorder="1" applyAlignment="1">
      <alignment horizontal="right" wrapText="1"/>
    </xf>
    <xf numFmtId="4" fontId="0" fillId="0" borderId="9" xfId="0" applyNumberFormat="1" applyBorder="1" applyAlignment="1">
      <alignment wrapText="1"/>
    </xf>
    <xf numFmtId="0" fontId="4" fillId="0" borderId="9" xfId="0" applyFont="1" applyBorder="1" applyAlignment="1">
      <alignment wrapText="1"/>
    </xf>
    <xf numFmtId="4" fontId="4" fillId="0" borderId="9" xfId="0" applyNumberFormat="1" applyFont="1" applyBorder="1" applyAlignment="1">
      <alignment wrapText="1"/>
    </xf>
    <xf numFmtId="0" fontId="4" fillId="0" borderId="9" xfId="0" applyFont="1" applyBorder="1" applyAlignment="1">
      <alignment horizontal="left" wrapText="1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right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2" fillId="0" borderId="9" xfId="0" applyNumberFormat="1" applyFont="1" applyBorder="1" applyAlignment="1">
      <alignment horizontal="left" wrapText="1"/>
    </xf>
    <xf numFmtId="4" fontId="0" fillId="0" borderId="2" xfId="0" applyNumberFormat="1" applyFill="1" applyBorder="1"/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0" fillId="0" borderId="3" xfId="0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2" fillId="0" borderId="0" xfId="0" applyFont="1" applyAlignment="1">
      <alignment horizontal="left"/>
    </xf>
  </cellXfs>
  <cellStyles count="2">
    <cellStyle name="Normalno" xfId="0" builtinId="0"/>
    <cellStyle name="Zarez" xfId="1" builtinId="3"/>
  </cellStyles>
  <dxfs count="16">
    <dxf>
      <font>
        <color rgb="FF9C0006"/>
      </font>
      <fill>
        <patternFill>
          <bgColor rgb="FFFFC7CE"/>
        </patternFill>
      </fill>
    </dxf>
    <dxf>
      <font>
        <color theme="8" tint="-0.24994659260841701"/>
      </font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theme="8" tint="-0.2499465926084170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2508184</xdr:colOff>
      <xdr:row>5</xdr:row>
      <xdr:rowOff>81803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CD81807-E14B-437A-9314-39ABA17D9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051109" cy="1034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EC65-2315-4402-A2C8-5E1266F40854}">
  <dimension ref="A1:G469"/>
  <sheetViews>
    <sheetView tabSelected="1" zoomScale="85" zoomScaleNormal="85" workbookViewId="0">
      <pane ySplit="10" topLeftCell="A452" activePane="bottomLeft" state="frozen"/>
      <selection pane="bottomLeft" activeCell="F471" sqref="F471"/>
    </sheetView>
  </sheetViews>
  <sheetFormatPr defaultRowHeight="15" outlineLevelCol="1" x14ac:dyDescent="0.25"/>
  <cols>
    <col min="1" max="1" width="8.5703125" style="8" customWidth="1"/>
    <col min="2" max="2" width="59.28515625" style="9" customWidth="1"/>
    <col min="3" max="3" width="15.28515625" style="10" customWidth="1" outlineLevel="1"/>
    <col min="4" max="4" width="21.42578125" style="9" customWidth="1" outlineLevel="1"/>
    <col min="5" max="5" width="14.140625" style="11" customWidth="1"/>
    <col min="6" max="6" width="9" style="9" customWidth="1"/>
    <col min="7" max="7" width="52.7109375" style="9" customWidth="1"/>
  </cols>
  <sheetData>
    <row r="1" spans="1:7" x14ac:dyDescent="0.25">
      <c r="A1" s="1"/>
      <c r="B1" s="2"/>
      <c r="C1" s="3"/>
      <c r="D1" s="1"/>
      <c r="E1" s="4"/>
      <c r="F1" s="5"/>
      <c r="G1" s="2" t="s">
        <v>0</v>
      </c>
    </row>
    <row r="2" spans="1:7" x14ac:dyDescent="0.25">
      <c r="A2" s="1"/>
      <c r="B2" s="2"/>
      <c r="C2" s="3"/>
      <c r="D2" s="1"/>
      <c r="E2" s="4"/>
      <c r="F2" s="5"/>
      <c r="G2" s="2" t="s">
        <v>1</v>
      </c>
    </row>
    <row r="3" spans="1:7" x14ac:dyDescent="0.25">
      <c r="A3" s="1"/>
      <c r="B3" s="2"/>
      <c r="C3" s="3"/>
      <c r="D3" s="1"/>
      <c r="E3" s="4"/>
      <c r="F3" s="5"/>
      <c r="G3" s="2" t="s">
        <v>2</v>
      </c>
    </row>
    <row r="4" spans="1:7" x14ac:dyDescent="0.25">
      <c r="A4" s="1"/>
      <c r="B4" s="2"/>
      <c r="C4" s="3"/>
      <c r="D4" s="1"/>
      <c r="E4" s="4"/>
      <c r="F4" s="5"/>
      <c r="G4" s="2"/>
    </row>
    <row r="5" spans="1:7" x14ac:dyDescent="0.25">
      <c r="A5" s="1"/>
      <c r="B5" s="2"/>
      <c r="C5" s="3"/>
      <c r="D5" s="1"/>
      <c r="E5" s="4"/>
      <c r="F5" s="5"/>
      <c r="G5" s="2"/>
    </row>
    <row r="6" spans="1:7" x14ac:dyDescent="0.25">
      <c r="A6" s="1"/>
      <c r="B6" s="2"/>
      <c r="C6" s="3"/>
      <c r="D6" s="1"/>
      <c r="E6" s="4"/>
      <c r="F6" s="5"/>
      <c r="G6" s="2"/>
    </row>
    <row r="7" spans="1:7" ht="15" customHeight="1" x14ac:dyDescent="0.25">
      <c r="A7" s="6" t="s">
        <v>3</v>
      </c>
      <c r="B7" s="6"/>
      <c r="C7" s="6"/>
      <c r="D7" s="6"/>
      <c r="E7" s="6"/>
      <c r="F7" s="6"/>
      <c r="G7" s="6"/>
    </row>
    <row r="8" spans="1:7" x14ac:dyDescent="0.25">
      <c r="A8" s="1"/>
      <c r="B8" s="5"/>
      <c r="C8" s="3"/>
      <c r="D8" s="5"/>
      <c r="E8" s="7"/>
      <c r="F8" s="5"/>
      <c r="G8" s="5"/>
    </row>
    <row r="9" spans="1:7" x14ac:dyDescent="0.25">
      <c r="D9" s="8"/>
      <c r="F9" s="12"/>
    </row>
    <row r="10" spans="1:7" s="17" customFormat="1" ht="30" x14ac:dyDescent="0.25">
      <c r="A10" s="13" t="s">
        <v>4</v>
      </c>
      <c r="B10" s="14" t="s">
        <v>5</v>
      </c>
      <c r="C10" s="15" t="s">
        <v>6</v>
      </c>
      <c r="D10" s="14" t="s">
        <v>7</v>
      </c>
      <c r="E10" s="16" t="s">
        <v>8</v>
      </c>
      <c r="F10" s="14" t="s">
        <v>9</v>
      </c>
      <c r="G10" s="14" t="s">
        <v>10</v>
      </c>
    </row>
    <row r="11" spans="1:7" s="21" customFormat="1" x14ac:dyDescent="0.25">
      <c r="A11" s="82">
        <v>1055</v>
      </c>
      <c r="B11" s="18" t="s">
        <v>11</v>
      </c>
      <c r="C11" s="19" t="s">
        <v>12</v>
      </c>
      <c r="D11" s="19" t="s">
        <v>13</v>
      </c>
      <c r="E11" s="78">
        <v>961.38</v>
      </c>
      <c r="F11" s="19">
        <v>3231</v>
      </c>
      <c r="G11" s="20" t="s">
        <v>14</v>
      </c>
    </row>
    <row r="12" spans="1:7" s="21" customFormat="1" x14ac:dyDescent="0.25">
      <c r="A12" s="82"/>
      <c r="B12" s="18" t="s">
        <v>15</v>
      </c>
      <c r="C12" s="19" t="s">
        <v>15</v>
      </c>
      <c r="D12" s="19" t="s">
        <v>16</v>
      </c>
      <c r="E12" s="78">
        <v>961.38</v>
      </c>
      <c r="F12" s="19"/>
      <c r="G12" s="20" t="s">
        <v>15</v>
      </c>
    </row>
    <row r="13" spans="1:7" s="21" customFormat="1" x14ac:dyDescent="0.25">
      <c r="A13" s="82">
        <v>1085</v>
      </c>
      <c r="B13" s="18" t="s">
        <v>17</v>
      </c>
      <c r="C13" s="19" t="s">
        <v>18</v>
      </c>
      <c r="D13" s="19" t="s">
        <v>13</v>
      </c>
      <c r="E13" s="78">
        <v>96</v>
      </c>
      <c r="F13" s="19">
        <v>3224</v>
      </c>
      <c r="G13" s="20" t="s">
        <v>19</v>
      </c>
    </row>
    <row r="14" spans="1:7" s="21" customFormat="1" x14ac:dyDescent="0.25">
      <c r="A14" s="82"/>
      <c r="B14" s="18" t="s">
        <v>15</v>
      </c>
      <c r="C14" s="19" t="s">
        <v>15</v>
      </c>
      <c r="D14" s="19" t="s">
        <v>16</v>
      </c>
      <c r="E14" s="78">
        <v>96</v>
      </c>
      <c r="F14" s="19"/>
      <c r="G14" s="20" t="s">
        <v>15</v>
      </c>
    </row>
    <row r="15" spans="1:7" s="21" customFormat="1" x14ac:dyDescent="0.25">
      <c r="A15" s="82">
        <v>1090</v>
      </c>
      <c r="B15" s="18" t="s">
        <v>20</v>
      </c>
      <c r="C15" s="22">
        <v>78755598868</v>
      </c>
      <c r="D15" s="19" t="s">
        <v>21</v>
      </c>
      <c r="E15" s="78">
        <v>51.88</v>
      </c>
      <c r="F15" s="19">
        <v>3234</v>
      </c>
      <c r="G15" s="20" t="s">
        <v>22</v>
      </c>
    </row>
    <row r="16" spans="1:7" s="21" customFormat="1" x14ac:dyDescent="0.25">
      <c r="A16" s="82"/>
      <c r="B16" s="18" t="s">
        <v>15</v>
      </c>
      <c r="C16" s="19" t="s">
        <v>15</v>
      </c>
      <c r="D16" s="19" t="s">
        <v>16</v>
      </c>
      <c r="E16" s="78">
        <v>51.88</v>
      </c>
      <c r="F16" s="19"/>
      <c r="G16" s="20" t="s">
        <v>15</v>
      </c>
    </row>
    <row r="17" spans="1:7" s="21" customFormat="1" x14ac:dyDescent="0.25">
      <c r="A17" s="82">
        <v>1125</v>
      </c>
      <c r="B17" s="18" t="s">
        <v>23</v>
      </c>
      <c r="C17" s="22">
        <v>88470929840</v>
      </c>
      <c r="D17" s="19" t="s">
        <v>24</v>
      </c>
      <c r="E17" s="78">
        <v>470.37</v>
      </c>
      <c r="F17" s="19">
        <v>3222</v>
      </c>
      <c r="G17" s="20" t="s">
        <v>25</v>
      </c>
    </row>
    <row r="18" spans="1:7" s="21" customFormat="1" x14ac:dyDescent="0.25">
      <c r="A18" s="82"/>
      <c r="B18" s="18"/>
      <c r="C18" s="19"/>
      <c r="D18" s="19" t="s">
        <v>16</v>
      </c>
      <c r="E18" s="78">
        <f>E17</f>
        <v>470.37</v>
      </c>
      <c r="F18" s="19"/>
      <c r="G18" s="20"/>
    </row>
    <row r="19" spans="1:7" s="21" customFormat="1" x14ac:dyDescent="0.25">
      <c r="A19" s="82">
        <v>1133</v>
      </c>
      <c r="B19" s="18" t="s">
        <v>26</v>
      </c>
      <c r="C19" s="19" t="s">
        <v>27</v>
      </c>
      <c r="D19" s="19" t="s">
        <v>28</v>
      </c>
      <c r="E19" s="78">
        <v>58.58</v>
      </c>
      <c r="F19" s="19">
        <v>3234</v>
      </c>
      <c r="G19" s="20" t="s">
        <v>22</v>
      </c>
    </row>
    <row r="20" spans="1:7" s="21" customFormat="1" x14ac:dyDescent="0.25">
      <c r="A20" s="82"/>
      <c r="B20" s="18" t="s">
        <v>15</v>
      </c>
      <c r="C20" s="19" t="s">
        <v>15</v>
      </c>
      <c r="D20" s="19" t="s">
        <v>16</v>
      </c>
      <c r="E20" s="78">
        <v>58.58</v>
      </c>
      <c r="F20" s="19"/>
      <c r="G20" s="20" t="s">
        <v>15</v>
      </c>
    </row>
    <row r="21" spans="1:7" s="21" customFormat="1" x14ac:dyDescent="0.25">
      <c r="A21" s="82">
        <v>115</v>
      </c>
      <c r="B21" s="18" t="s">
        <v>29</v>
      </c>
      <c r="C21" s="19" t="s">
        <v>30</v>
      </c>
      <c r="D21" s="19" t="s">
        <v>31</v>
      </c>
      <c r="E21" s="78">
        <v>617.36</v>
      </c>
      <c r="F21" s="19">
        <v>3222</v>
      </c>
      <c r="G21" s="20" t="s">
        <v>25</v>
      </c>
    </row>
    <row r="22" spans="1:7" s="21" customFormat="1" x14ac:dyDescent="0.25">
      <c r="A22" s="82">
        <v>115</v>
      </c>
      <c r="B22" s="18" t="s">
        <v>29</v>
      </c>
      <c r="C22" s="19" t="s">
        <v>30</v>
      </c>
      <c r="D22" s="19" t="s">
        <v>31</v>
      </c>
      <c r="E22" s="78">
        <v>12.79</v>
      </c>
      <c r="F22" s="19">
        <v>3231</v>
      </c>
      <c r="G22" s="20" t="s">
        <v>14</v>
      </c>
    </row>
    <row r="23" spans="1:7" s="21" customFormat="1" x14ac:dyDescent="0.25">
      <c r="A23" s="82"/>
      <c r="B23" s="18" t="s">
        <v>15</v>
      </c>
      <c r="C23" s="19" t="s">
        <v>15</v>
      </c>
      <c r="D23" s="19" t="s">
        <v>16</v>
      </c>
      <c r="E23" s="78">
        <v>630.15</v>
      </c>
      <c r="F23" s="19"/>
      <c r="G23" s="20" t="s">
        <v>15</v>
      </c>
    </row>
    <row r="24" spans="1:7" s="21" customFormat="1" x14ac:dyDescent="0.25">
      <c r="A24" s="82">
        <v>1180</v>
      </c>
      <c r="B24" s="18" t="s">
        <v>32</v>
      </c>
      <c r="C24" s="19" t="s">
        <v>33</v>
      </c>
      <c r="D24" s="19" t="s">
        <v>13</v>
      </c>
      <c r="E24" s="78">
        <v>408.44</v>
      </c>
      <c r="F24" s="19">
        <v>3222</v>
      </c>
      <c r="G24" s="20" t="s">
        <v>25</v>
      </c>
    </row>
    <row r="25" spans="1:7" s="21" customFormat="1" x14ac:dyDescent="0.25">
      <c r="A25" s="82">
        <v>1180</v>
      </c>
      <c r="B25" s="18" t="s">
        <v>32</v>
      </c>
      <c r="C25" s="19" t="s">
        <v>33</v>
      </c>
      <c r="D25" s="19" t="s">
        <v>13</v>
      </c>
      <c r="E25" s="78">
        <v>78.180000000000007</v>
      </c>
      <c r="F25" s="19">
        <v>3225</v>
      </c>
      <c r="G25" s="20" t="s">
        <v>34</v>
      </c>
    </row>
    <row r="26" spans="1:7" s="21" customFormat="1" x14ac:dyDescent="0.25">
      <c r="A26" s="82">
        <v>1180</v>
      </c>
      <c r="B26" s="18" t="s">
        <v>32</v>
      </c>
      <c r="C26" s="19" t="s">
        <v>33</v>
      </c>
      <c r="D26" s="19" t="s">
        <v>13</v>
      </c>
      <c r="E26" s="78">
        <v>125.1</v>
      </c>
      <c r="F26" s="19">
        <v>4227</v>
      </c>
      <c r="G26" s="20" t="s">
        <v>35</v>
      </c>
    </row>
    <row r="27" spans="1:7" s="21" customFormat="1" x14ac:dyDescent="0.25">
      <c r="A27" s="82"/>
      <c r="B27" s="18" t="s">
        <v>15</v>
      </c>
      <c r="C27" s="19" t="s">
        <v>15</v>
      </c>
      <c r="D27" s="19" t="s">
        <v>16</v>
      </c>
      <c r="E27" s="78">
        <f>E24+E25+E26</f>
        <v>611.72</v>
      </c>
      <c r="F27" s="19"/>
      <c r="G27" s="20" t="s">
        <v>15</v>
      </c>
    </row>
    <row r="28" spans="1:7" s="21" customFormat="1" x14ac:dyDescent="0.25">
      <c r="A28" s="82">
        <v>119</v>
      </c>
      <c r="B28" s="18" t="s">
        <v>36</v>
      </c>
      <c r="C28" s="22">
        <v>33392005961</v>
      </c>
      <c r="D28" s="19" t="s">
        <v>13</v>
      </c>
      <c r="E28" s="78">
        <v>46</v>
      </c>
      <c r="F28" s="19">
        <v>3236</v>
      </c>
      <c r="G28" s="20" t="s">
        <v>37</v>
      </c>
    </row>
    <row r="29" spans="1:7" s="21" customFormat="1" x14ac:dyDescent="0.25">
      <c r="A29" s="82"/>
      <c r="B29" s="18" t="s">
        <v>15</v>
      </c>
      <c r="C29" s="19" t="s">
        <v>15</v>
      </c>
      <c r="D29" s="19" t="s">
        <v>16</v>
      </c>
      <c r="E29" s="78">
        <v>46</v>
      </c>
      <c r="F29" s="19"/>
      <c r="G29" s="20" t="s">
        <v>15</v>
      </c>
    </row>
    <row r="30" spans="1:7" s="21" customFormat="1" x14ac:dyDescent="0.25">
      <c r="A30" s="82">
        <v>120</v>
      </c>
      <c r="B30" s="18" t="s">
        <v>38</v>
      </c>
      <c r="C30" s="19" t="s">
        <v>39</v>
      </c>
      <c r="D30" s="19" t="s">
        <v>13</v>
      </c>
      <c r="E30" s="78">
        <v>4408.75</v>
      </c>
      <c r="F30" s="19">
        <v>3232</v>
      </c>
      <c r="G30" s="20" t="s">
        <v>40</v>
      </c>
    </row>
    <row r="31" spans="1:7" s="21" customFormat="1" x14ac:dyDescent="0.25">
      <c r="A31" s="82"/>
      <c r="B31" s="18" t="s">
        <v>15</v>
      </c>
      <c r="C31" s="19" t="s">
        <v>15</v>
      </c>
      <c r="D31" s="19" t="s">
        <v>16</v>
      </c>
      <c r="E31" s="78">
        <v>4408.75</v>
      </c>
      <c r="F31" s="19"/>
      <c r="G31" s="20" t="s">
        <v>15</v>
      </c>
    </row>
    <row r="32" spans="1:7" s="21" customFormat="1" x14ac:dyDescent="0.25">
      <c r="A32" s="82">
        <v>1208</v>
      </c>
      <c r="B32" s="18" t="s">
        <v>41</v>
      </c>
      <c r="C32" s="19" t="s">
        <v>42</v>
      </c>
      <c r="D32" s="19" t="s">
        <v>43</v>
      </c>
      <c r="E32" s="78">
        <v>2404.37</v>
      </c>
      <c r="F32" s="19">
        <v>3237</v>
      </c>
      <c r="G32" s="20" t="s">
        <v>44</v>
      </c>
    </row>
    <row r="33" spans="1:7" s="21" customFormat="1" x14ac:dyDescent="0.25">
      <c r="A33" s="82"/>
      <c r="B33" s="18" t="s">
        <v>15</v>
      </c>
      <c r="C33" s="19" t="s">
        <v>15</v>
      </c>
      <c r="D33" s="19" t="s">
        <v>16</v>
      </c>
      <c r="E33" s="78">
        <v>2404.37</v>
      </c>
      <c r="F33" s="19"/>
      <c r="G33" s="20" t="s">
        <v>15</v>
      </c>
    </row>
    <row r="34" spans="1:7" s="21" customFormat="1" x14ac:dyDescent="0.25">
      <c r="A34" s="82">
        <v>128</v>
      </c>
      <c r="B34" s="18" t="s">
        <v>45</v>
      </c>
      <c r="C34" s="19" t="s">
        <v>46</v>
      </c>
      <c r="D34" s="19" t="s">
        <v>21</v>
      </c>
      <c r="E34" s="78">
        <v>972.32</v>
      </c>
      <c r="F34" s="19">
        <v>3237</v>
      </c>
      <c r="G34" s="20" t="s">
        <v>44</v>
      </c>
    </row>
    <row r="35" spans="1:7" s="21" customFormat="1" x14ac:dyDescent="0.25">
      <c r="A35" s="82"/>
      <c r="B35" s="18" t="s">
        <v>15</v>
      </c>
      <c r="C35" s="19" t="s">
        <v>15</v>
      </c>
      <c r="D35" s="19" t="s">
        <v>16</v>
      </c>
      <c r="E35" s="78">
        <v>972.32</v>
      </c>
      <c r="F35" s="19"/>
      <c r="G35" s="20" t="s">
        <v>15</v>
      </c>
    </row>
    <row r="36" spans="1:7" s="21" customFormat="1" x14ac:dyDescent="0.25">
      <c r="A36" s="82">
        <v>138</v>
      </c>
      <c r="B36" s="18" t="s">
        <v>47</v>
      </c>
      <c r="C36" s="19" t="s">
        <v>48</v>
      </c>
      <c r="D36" s="19" t="s">
        <v>13</v>
      </c>
      <c r="E36" s="78">
        <v>2500</v>
      </c>
      <c r="F36" s="19">
        <v>3239</v>
      </c>
      <c r="G36" s="20" t="s">
        <v>49</v>
      </c>
    </row>
    <row r="37" spans="1:7" s="21" customFormat="1" x14ac:dyDescent="0.25">
      <c r="A37" s="82"/>
      <c r="B37" s="18" t="s">
        <v>15</v>
      </c>
      <c r="C37" s="19" t="s">
        <v>15</v>
      </c>
      <c r="D37" s="19" t="s">
        <v>16</v>
      </c>
      <c r="E37" s="78">
        <v>2500</v>
      </c>
      <c r="F37" s="19"/>
      <c r="G37" s="20" t="s">
        <v>15</v>
      </c>
    </row>
    <row r="38" spans="1:7" s="21" customFormat="1" x14ac:dyDescent="0.25">
      <c r="A38" s="82">
        <v>150</v>
      </c>
      <c r="B38" s="18" t="s">
        <v>50</v>
      </c>
      <c r="C38" s="19" t="s">
        <v>51</v>
      </c>
      <c r="D38" s="19" t="s">
        <v>13</v>
      </c>
      <c r="E38" s="78">
        <v>2127250.56</v>
      </c>
      <c r="F38" s="19">
        <v>4124</v>
      </c>
      <c r="G38" s="20" t="s">
        <v>52</v>
      </c>
    </row>
    <row r="39" spans="1:7" s="21" customFormat="1" x14ac:dyDescent="0.25">
      <c r="A39" s="82"/>
      <c r="B39" s="18" t="s">
        <v>15</v>
      </c>
      <c r="C39" s="19" t="s">
        <v>15</v>
      </c>
      <c r="D39" s="19" t="s">
        <v>16</v>
      </c>
      <c r="E39" s="78">
        <v>2127250.56</v>
      </c>
      <c r="F39" s="19"/>
      <c r="G39" s="20" t="s">
        <v>15</v>
      </c>
    </row>
    <row r="40" spans="1:7" s="21" customFormat="1" x14ac:dyDescent="0.25">
      <c r="A40" s="82">
        <v>153</v>
      </c>
      <c r="B40" s="18" t="s">
        <v>53</v>
      </c>
      <c r="C40" s="19" t="s">
        <v>54</v>
      </c>
      <c r="D40" s="19" t="s">
        <v>13</v>
      </c>
      <c r="E40" s="78">
        <v>630</v>
      </c>
      <c r="F40" s="19">
        <v>3239</v>
      </c>
      <c r="G40" s="20" t="s">
        <v>49</v>
      </c>
    </row>
    <row r="41" spans="1:7" s="21" customFormat="1" x14ac:dyDescent="0.25">
      <c r="A41" s="82"/>
      <c r="B41" s="18" t="s">
        <v>15</v>
      </c>
      <c r="C41" s="19" t="s">
        <v>15</v>
      </c>
      <c r="D41" s="19" t="s">
        <v>16</v>
      </c>
      <c r="E41" s="78">
        <v>630</v>
      </c>
      <c r="F41" s="19"/>
      <c r="G41" s="20" t="s">
        <v>15</v>
      </c>
    </row>
    <row r="42" spans="1:7" s="21" customFormat="1" x14ac:dyDescent="0.25">
      <c r="A42" s="82">
        <v>158</v>
      </c>
      <c r="B42" s="18" t="s">
        <v>55</v>
      </c>
      <c r="C42" s="19" t="s">
        <v>56</v>
      </c>
      <c r="D42" s="19" t="s">
        <v>13</v>
      </c>
      <c r="E42" s="78">
        <v>56.35</v>
      </c>
      <c r="F42" s="19">
        <v>3222</v>
      </c>
      <c r="G42" s="20" t="s">
        <v>25</v>
      </c>
    </row>
    <row r="43" spans="1:7" s="21" customFormat="1" x14ac:dyDescent="0.25">
      <c r="A43" s="82">
        <v>158</v>
      </c>
      <c r="B43" s="18" t="s">
        <v>55</v>
      </c>
      <c r="C43" s="19" t="s">
        <v>56</v>
      </c>
      <c r="D43" s="19" t="s">
        <v>13</v>
      </c>
      <c r="E43" s="78">
        <v>5574.18</v>
      </c>
      <c r="F43" s="19">
        <v>3223</v>
      </c>
      <c r="G43" s="20" t="s">
        <v>57</v>
      </c>
    </row>
    <row r="44" spans="1:7" s="21" customFormat="1" x14ac:dyDescent="0.25">
      <c r="A44" s="82">
        <v>158</v>
      </c>
      <c r="B44" s="18" t="s">
        <v>55</v>
      </c>
      <c r="C44" s="19" t="s">
        <v>56</v>
      </c>
      <c r="D44" s="19" t="s">
        <v>13</v>
      </c>
      <c r="E44" s="78">
        <v>29.99</v>
      </c>
      <c r="F44" s="19">
        <v>3224</v>
      </c>
      <c r="G44" s="20" t="s">
        <v>19</v>
      </c>
    </row>
    <row r="45" spans="1:7" s="21" customFormat="1" x14ac:dyDescent="0.25">
      <c r="A45" s="82">
        <v>158</v>
      </c>
      <c r="B45" s="18" t="s">
        <v>55</v>
      </c>
      <c r="C45" s="19" t="s">
        <v>56</v>
      </c>
      <c r="D45" s="19" t="s">
        <v>13</v>
      </c>
      <c r="E45" s="78">
        <v>14.94</v>
      </c>
      <c r="F45" s="19">
        <v>3234</v>
      </c>
      <c r="G45" s="20" t="s">
        <v>22</v>
      </c>
    </row>
    <row r="46" spans="1:7" s="21" customFormat="1" x14ac:dyDescent="0.25">
      <c r="A46" s="82"/>
      <c r="B46" s="18" t="s">
        <v>15</v>
      </c>
      <c r="C46" s="19" t="s">
        <v>15</v>
      </c>
      <c r="D46" s="19" t="s">
        <v>16</v>
      </c>
      <c r="E46" s="78">
        <f>E42+E43+E44+E45</f>
        <v>5675.46</v>
      </c>
      <c r="F46" s="19"/>
      <c r="G46" s="20" t="s">
        <v>15</v>
      </c>
    </row>
    <row r="47" spans="1:7" s="21" customFormat="1" x14ac:dyDescent="0.25">
      <c r="A47" s="82">
        <v>1627</v>
      </c>
      <c r="B47" s="18" t="s">
        <v>58</v>
      </c>
      <c r="C47" s="19" t="s">
        <v>59</v>
      </c>
      <c r="D47" s="19" t="s">
        <v>13</v>
      </c>
      <c r="E47" s="78">
        <v>242.82</v>
      </c>
      <c r="F47" s="19">
        <v>3223</v>
      </c>
      <c r="G47" s="20" t="s">
        <v>57</v>
      </c>
    </row>
    <row r="48" spans="1:7" s="21" customFormat="1" x14ac:dyDescent="0.25">
      <c r="A48" s="82"/>
      <c r="B48" s="18" t="s">
        <v>15</v>
      </c>
      <c r="C48" s="19" t="s">
        <v>15</v>
      </c>
      <c r="D48" s="19" t="s">
        <v>16</v>
      </c>
      <c r="E48" s="78">
        <v>242.82</v>
      </c>
      <c r="F48" s="19"/>
      <c r="G48" s="20" t="s">
        <v>15</v>
      </c>
    </row>
    <row r="49" spans="1:7" s="21" customFormat="1" x14ac:dyDescent="0.25">
      <c r="A49" s="82">
        <v>1647</v>
      </c>
      <c r="B49" s="18" t="s">
        <v>60</v>
      </c>
      <c r="C49" s="19" t="s">
        <v>61</v>
      </c>
      <c r="D49" s="19" t="s">
        <v>13</v>
      </c>
      <c r="E49" s="78">
        <v>1243.75</v>
      </c>
      <c r="F49" s="19">
        <v>3239</v>
      </c>
      <c r="G49" s="20" t="s">
        <v>49</v>
      </c>
    </row>
    <row r="50" spans="1:7" s="21" customFormat="1" x14ac:dyDescent="0.25">
      <c r="A50" s="82"/>
      <c r="B50" s="18" t="s">
        <v>15</v>
      </c>
      <c r="C50" s="19" t="s">
        <v>15</v>
      </c>
      <c r="D50" s="19" t="s">
        <v>16</v>
      </c>
      <c r="E50" s="78">
        <v>1243.75</v>
      </c>
      <c r="F50" s="19"/>
      <c r="G50" s="20" t="s">
        <v>15</v>
      </c>
    </row>
    <row r="51" spans="1:7" s="21" customFormat="1" x14ac:dyDescent="0.25">
      <c r="A51" s="82">
        <v>1731</v>
      </c>
      <c r="B51" s="18" t="s">
        <v>62</v>
      </c>
      <c r="C51" s="19" t="s">
        <v>63</v>
      </c>
      <c r="D51" s="19" t="s">
        <v>13</v>
      </c>
      <c r="E51" s="78">
        <v>6025</v>
      </c>
      <c r="F51" s="19">
        <v>3239</v>
      </c>
      <c r="G51" s="20" t="s">
        <v>49</v>
      </c>
    </row>
    <row r="52" spans="1:7" s="21" customFormat="1" x14ac:dyDescent="0.25">
      <c r="A52" s="82"/>
      <c r="B52" s="18" t="s">
        <v>15</v>
      </c>
      <c r="C52" s="19" t="s">
        <v>15</v>
      </c>
      <c r="D52" s="19" t="s">
        <v>16</v>
      </c>
      <c r="E52" s="78">
        <v>6025</v>
      </c>
      <c r="F52" s="19"/>
      <c r="G52" s="20" t="s">
        <v>15</v>
      </c>
    </row>
    <row r="53" spans="1:7" s="21" customFormat="1" x14ac:dyDescent="0.25">
      <c r="A53" s="82">
        <v>1733</v>
      </c>
      <c r="B53" s="18" t="s">
        <v>64</v>
      </c>
      <c r="C53" s="19" t="s">
        <v>65</v>
      </c>
      <c r="D53" s="19" t="s">
        <v>66</v>
      </c>
      <c r="E53" s="78">
        <v>114.75</v>
      </c>
      <c r="F53" s="19">
        <v>3211</v>
      </c>
      <c r="G53" s="20" t="s">
        <v>67</v>
      </c>
    </row>
    <row r="54" spans="1:7" s="21" customFormat="1" x14ac:dyDescent="0.25">
      <c r="A54" s="82"/>
      <c r="B54" s="18" t="s">
        <v>15</v>
      </c>
      <c r="C54" s="19" t="s">
        <v>15</v>
      </c>
      <c r="D54" s="19" t="s">
        <v>16</v>
      </c>
      <c r="E54" s="78">
        <v>114.75</v>
      </c>
      <c r="F54" s="19"/>
      <c r="G54" s="20" t="s">
        <v>15</v>
      </c>
    </row>
    <row r="55" spans="1:7" s="21" customFormat="1" x14ac:dyDescent="0.25">
      <c r="A55" s="82">
        <v>1745</v>
      </c>
      <c r="B55" s="18" t="s">
        <v>68</v>
      </c>
      <c r="C55" s="22">
        <v>33567202025</v>
      </c>
      <c r="D55" s="19" t="s">
        <v>13</v>
      </c>
      <c r="E55" s="78">
        <v>1913.43</v>
      </c>
      <c r="F55" s="19">
        <v>3222</v>
      </c>
      <c r="G55" s="20" t="s">
        <v>25</v>
      </c>
    </row>
    <row r="56" spans="1:7" s="21" customFormat="1" x14ac:dyDescent="0.25">
      <c r="A56" s="82"/>
      <c r="B56" s="18"/>
      <c r="C56" s="19"/>
      <c r="D56" s="19" t="s">
        <v>16</v>
      </c>
      <c r="E56" s="78">
        <f>E55</f>
        <v>1913.43</v>
      </c>
      <c r="F56" s="19"/>
      <c r="G56" s="20"/>
    </row>
    <row r="57" spans="1:7" s="21" customFormat="1" x14ac:dyDescent="0.25">
      <c r="A57" s="82">
        <v>181</v>
      </c>
      <c r="B57" s="18" t="s">
        <v>69</v>
      </c>
      <c r="C57" s="19" t="s">
        <v>70</v>
      </c>
      <c r="D57" s="19" t="s">
        <v>71</v>
      </c>
      <c r="E57" s="78">
        <v>80.680000000000007</v>
      </c>
      <c r="F57" s="19">
        <v>3234</v>
      </c>
      <c r="G57" s="20" t="s">
        <v>22</v>
      </c>
    </row>
    <row r="58" spans="1:7" s="21" customFormat="1" x14ac:dyDescent="0.25">
      <c r="A58" s="82"/>
      <c r="B58" s="18" t="s">
        <v>15</v>
      </c>
      <c r="C58" s="19" t="s">
        <v>15</v>
      </c>
      <c r="D58" s="19" t="s">
        <v>16</v>
      </c>
      <c r="E58" s="78">
        <v>80.680000000000007</v>
      </c>
      <c r="F58" s="19"/>
      <c r="G58" s="20" t="s">
        <v>15</v>
      </c>
    </row>
    <row r="59" spans="1:7" s="21" customFormat="1" x14ac:dyDescent="0.25">
      <c r="A59" s="82">
        <v>1860</v>
      </c>
      <c r="B59" s="18" t="s">
        <v>72</v>
      </c>
      <c r="C59" s="22">
        <v>9933651854</v>
      </c>
      <c r="D59" s="19" t="s">
        <v>66</v>
      </c>
      <c r="E59" s="78">
        <v>33.44</v>
      </c>
      <c r="F59" s="19">
        <v>3234</v>
      </c>
      <c r="G59" s="20" t="s">
        <v>22</v>
      </c>
    </row>
    <row r="60" spans="1:7" s="21" customFormat="1" x14ac:dyDescent="0.25">
      <c r="A60" s="82"/>
      <c r="B60" s="18" t="s">
        <v>15</v>
      </c>
      <c r="C60" s="19" t="s">
        <v>15</v>
      </c>
      <c r="D60" s="19" t="s">
        <v>16</v>
      </c>
      <c r="E60" s="78">
        <v>33.44</v>
      </c>
      <c r="F60" s="19"/>
      <c r="G60" s="20" t="s">
        <v>15</v>
      </c>
    </row>
    <row r="61" spans="1:7" s="21" customFormat="1" x14ac:dyDescent="0.25">
      <c r="A61" s="82">
        <v>1877</v>
      </c>
      <c r="B61" s="18" t="s">
        <v>26</v>
      </c>
      <c r="C61" s="19" t="s">
        <v>73</v>
      </c>
      <c r="D61" s="19" t="s">
        <v>74</v>
      </c>
      <c r="E61" s="78">
        <v>96.23</v>
      </c>
      <c r="F61" s="19">
        <v>3234</v>
      </c>
      <c r="G61" s="20" t="s">
        <v>22</v>
      </c>
    </row>
    <row r="62" spans="1:7" s="21" customFormat="1" x14ac:dyDescent="0.25">
      <c r="A62" s="82"/>
      <c r="B62" s="18" t="s">
        <v>15</v>
      </c>
      <c r="C62" s="19" t="s">
        <v>15</v>
      </c>
      <c r="D62" s="19" t="s">
        <v>16</v>
      </c>
      <c r="E62" s="78">
        <v>96.23</v>
      </c>
      <c r="F62" s="19"/>
      <c r="G62" s="20" t="s">
        <v>15</v>
      </c>
    </row>
    <row r="63" spans="1:7" s="21" customFormat="1" x14ac:dyDescent="0.25">
      <c r="A63" s="82">
        <v>188</v>
      </c>
      <c r="B63" s="18" t="s">
        <v>75</v>
      </c>
      <c r="C63" s="19" t="s">
        <v>76</v>
      </c>
      <c r="D63" s="19" t="s">
        <v>77</v>
      </c>
      <c r="E63" s="78">
        <v>69.61</v>
      </c>
      <c r="F63" s="19">
        <v>3234</v>
      </c>
      <c r="G63" s="20" t="s">
        <v>22</v>
      </c>
    </row>
    <row r="64" spans="1:7" s="21" customFormat="1" x14ac:dyDescent="0.25">
      <c r="A64" s="82"/>
      <c r="B64" s="18" t="s">
        <v>15</v>
      </c>
      <c r="C64" s="19" t="s">
        <v>15</v>
      </c>
      <c r="D64" s="19" t="s">
        <v>16</v>
      </c>
      <c r="E64" s="78">
        <v>69.61</v>
      </c>
      <c r="F64" s="19"/>
      <c r="G64" s="20" t="s">
        <v>15</v>
      </c>
    </row>
    <row r="65" spans="1:7" s="21" customFormat="1" x14ac:dyDescent="0.25">
      <c r="A65" s="82">
        <v>1885</v>
      </c>
      <c r="B65" s="18" t="s">
        <v>78</v>
      </c>
      <c r="C65" s="19" t="s">
        <v>79</v>
      </c>
      <c r="D65" s="19" t="s">
        <v>80</v>
      </c>
      <c r="E65" s="78">
        <v>2737.5</v>
      </c>
      <c r="F65" s="19">
        <v>3239</v>
      </c>
      <c r="G65" s="20" t="s">
        <v>49</v>
      </c>
    </row>
    <row r="66" spans="1:7" s="21" customFormat="1" x14ac:dyDescent="0.25">
      <c r="A66" s="82"/>
      <c r="B66" s="18" t="s">
        <v>15</v>
      </c>
      <c r="C66" s="19" t="s">
        <v>15</v>
      </c>
      <c r="D66" s="19" t="s">
        <v>16</v>
      </c>
      <c r="E66" s="78">
        <v>2737.5</v>
      </c>
      <c r="F66" s="19"/>
      <c r="G66" s="20" t="s">
        <v>15</v>
      </c>
    </row>
    <row r="67" spans="1:7" s="21" customFormat="1" x14ac:dyDescent="0.25">
      <c r="A67" s="82">
        <v>1958</v>
      </c>
      <c r="B67" s="18" t="s">
        <v>81</v>
      </c>
      <c r="C67" s="19" t="s">
        <v>82</v>
      </c>
      <c r="D67" s="19" t="s">
        <v>13</v>
      </c>
      <c r="E67" s="78">
        <v>480</v>
      </c>
      <c r="F67" s="19">
        <v>4241</v>
      </c>
      <c r="G67" s="20" t="s">
        <v>83</v>
      </c>
    </row>
    <row r="68" spans="1:7" s="21" customFormat="1" x14ac:dyDescent="0.25">
      <c r="A68" s="82"/>
      <c r="B68" s="18" t="s">
        <v>15</v>
      </c>
      <c r="C68" s="19" t="s">
        <v>15</v>
      </c>
      <c r="D68" s="19" t="s">
        <v>16</v>
      </c>
      <c r="E68" s="78">
        <v>480</v>
      </c>
      <c r="F68" s="19"/>
      <c r="G68" s="20" t="s">
        <v>15</v>
      </c>
    </row>
    <row r="69" spans="1:7" s="21" customFormat="1" x14ac:dyDescent="0.25">
      <c r="A69" s="82">
        <v>1981</v>
      </c>
      <c r="B69" s="18" t="s">
        <v>84</v>
      </c>
      <c r="C69" s="19" t="s">
        <v>85</v>
      </c>
      <c r="D69" s="19" t="s">
        <v>66</v>
      </c>
      <c r="E69" s="78">
        <v>17.37</v>
      </c>
      <c r="F69" s="19">
        <v>3234</v>
      </c>
      <c r="G69" s="20" t="s">
        <v>22</v>
      </c>
    </row>
    <row r="70" spans="1:7" s="21" customFormat="1" ht="19.5" customHeight="1" x14ac:dyDescent="0.25">
      <c r="A70" s="82"/>
      <c r="B70" s="18" t="s">
        <v>15</v>
      </c>
      <c r="C70" s="19" t="s">
        <v>15</v>
      </c>
      <c r="D70" s="19" t="s">
        <v>16</v>
      </c>
      <c r="E70" s="78">
        <v>17.37</v>
      </c>
      <c r="F70" s="19"/>
      <c r="G70" s="20" t="s">
        <v>15</v>
      </c>
    </row>
    <row r="71" spans="1:7" s="21" customFormat="1" ht="30" x14ac:dyDescent="0.25">
      <c r="A71" s="82">
        <v>20</v>
      </c>
      <c r="B71" s="18" t="s">
        <v>86</v>
      </c>
      <c r="C71" s="22">
        <v>61817894937</v>
      </c>
      <c r="D71" s="19" t="s">
        <v>13</v>
      </c>
      <c r="E71" s="78">
        <v>1545.44</v>
      </c>
      <c r="F71" s="19">
        <v>3234</v>
      </c>
      <c r="G71" s="20" t="s">
        <v>22</v>
      </c>
    </row>
    <row r="72" spans="1:7" s="21" customFormat="1" ht="30" x14ac:dyDescent="0.25">
      <c r="A72" s="82">
        <v>20</v>
      </c>
      <c r="B72" s="18" t="s">
        <v>86</v>
      </c>
      <c r="C72" s="22">
        <v>61817894937</v>
      </c>
      <c r="D72" s="19" t="s">
        <v>13</v>
      </c>
      <c r="E72" s="78">
        <v>0.65</v>
      </c>
      <c r="F72" s="19">
        <v>3433</v>
      </c>
      <c r="G72" s="20" t="s">
        <v>87</v>
      </c>
    </row>
    <row r="73" spans="1:7" s="21" customFormat="1" x14ac:dyDescent="0.25">
      <c r="A73" s="82"/>
      <c r="B73" s="18" t="s">
        <v>15</v>
      </c>
      <c r="C73" s="19" t="s">
        <v>15</v>
      </c>
      <c r="D73" s="19" t="s">
        <v>16</v>
      </c>
      <c r="E73" s="78">
        <v>1546.09</v>
      </c>
      <c r="F73" s="19"/>
      <c r="G73" s="20" t="s">
        <v>15</v>
      </c>
    </row>
    <row r="74" spans="1:7" s="21" customFormat="1" x14ac:dyDescent="0.25">
      <c r="A74" s="82">
        <v>2050</v>
      </c>
      <c r="B74" s="18" t="s">
        <v>88</v>
      </c>
      <c r="C74" s="23" t="s">
        <v>89</v>
      </c>
      <c r="D74" s="19" t="s">
        <v>13</v>
      </c>
      <c r="E74" s="78">
        <v>2490.21</v>
      </c>
      <c r="F74" s="19">
        <v>3221</v>
      </c>
      <c r="G74" s="20" t="s">
        <v>90</v>
      </c>
    </row>
    <row r="75" spans="1:7" s="21" customFormat="1" x14ac:dyDescent="0.25">
      <c r="A75" s="82"/>
      <c r="B75" s="18"/>
      <c r="C75" s="19"/>
      <c r="D75" s="19" t="s">
        <v>16</v>
      </c>
      <c r="E75" s="78">
        <f>E74</f>
        <v>2490.21</v>
      </c>
      <c r="F75" s="19"/>
      <c r="G75" s="20"/>
    </row>
    <row r="76" spans="1:7" s="21" customFormat="1" x14ac:dyDescent="0.25">
      <c r="A76" s="82">
        <v>2068</v>
      </c>
      <c r="B76" s="18" t="s">
        <v>91</v>
      </c>
      <c r="C76" s="19" t="s">
        <v>92</v>
      </c>
      <c r="D76" s="19" t="s">
        <v>93</v>
      </c>
      <c r="E76" s="78">
        <v>26.2</v>
      </c>
      <c r="F76" s="19">
        <v>3234</v>
      </c>
      <c r="G76" s="20" t="s">
        <v>22</v>
      </c>
    </row>
    <row r="77" spans="1:7" s="21" customFormat="1" x14ac:dyDescent="0.25">
      <c r="A77" s="82"/>
      <c r="B77" s="18" t="s">
        <v>15</v>
      </c>
      <c r="C77" s="19" t="s">
        <v>15</v>
      </c>
      <c r="D77" s="19" t="s">
        <v>16</v>
      </c>
      <c r="E77" s="78">
        <v>26.2</v>
      </c>
      <c r="F77" s="19"/>
      <c r="G77" s="20" t="s">
        <v>15</v>
      </c>
    </row>
    <row r="78" spans="1:7" s="21" customFormat="1" x14ac:dyDescent="0.25">
      <c r="A78" s="82">
        <v>2149</v>
      </c>
      <c r="B78" s="18" t="s">
        <v>94</v>
      </c>
      <c r="C78" s="19" t="s">
        <v>95</v>
      </c>
      <c r="D78" s="19" t="s">
        <v>28</v>
      </c>
      <c r="E78" s="78">
        <v>1161.33</v>
      </c>
      <c r="F78" s="19">
        <v>3234</v>
      </c>
      <c r="G78" s="20" t="s">
        <v>22</v>
      </c>
    </row>
    <row r="79" spans="1:7" s="21" customFormat="1" x14ac:dyDescent="0.25">
      <c r="A79" s="82"/>
      <c r="B79" s="18" t="s">
        <v>15</v>
      </c>
      <c r="C79" s="19" t="s">
        <v>15</v>
      </c>
      <c r="D79" s="19" t="s">
        <v>16</v>
      </c>
      <c r="E79" s="78">
        <v>1161.33</v>
      </c>
      <c r="F79" s="19"/>
      <c r="G79" s="20" t="s">
        <v>15</v>
      </c>
    </row>
    <row r="80" spans="1:7" s="21" customFormat="1" x14ac:dyDescent="0.25">
      <c r="A80" s="82">
        <v>227</v>
      </c>
      <c r="B80" s="18" t="s">
        <v>96</v>
      </c>
      <c r="C80" s="19" t="s">
        <v>97</v>
      </c>
      <c r="D80" s="19" t="s">
        <v>13</v>
      </c>
      <c r="E80" s="78">
        <v>499.14</v>
      </c>
      <c r="F80" s="19">
        <v>3295</v>
      </c>
      <c r="G80" s="20" t="s">
        <v>98</v>
      </c>
    </row>
    <row r="81" spans="1:7" s="21" customFormat="1" x14ac:dyDescent="0.25">
      <c r="A81" s="82"/>
      <c r="B81" s="18" t="s">
        <v>15</v>
      </c>
      <c r="C81" s="19" t="s">
        <v>15</v>
      </c>
      <c r="D81" s="19" t="s">
        <v>16</v>
      </c>
      <c r="E81" s="78">
        <v>499.14</v>
      </c>
      <c r="F81" s="19"/>
      <c r="G81" s="20" t="s">
        <v>15</v>
      </c>
    </row>
    <row r="82" spans="1:7" s="21" customFormat="1" x14ac:dyDescent="0.25">
      <c r="A82" s="82">
        <v>2308</v>
      </c>
      <c r="B82" s="18" t="s">
        <v>99</v>
      </c>
      <c r="C82" s="19" t="s">
        <v>100</v>
      </c>
      <c r="D82" s="19" t="s">
        <v>13</v>
      </c>
      <c r="E82" s="78">
        <v>66.3</v>
      </c>
      <c r="F82" s="19">
        <v>3221</v>
      </c>
      <c r="G82" s="20" t="s">
        <v>90</v>
      </c>
    </row>
    <row r="83" spans="1:7" s="21" customFormat="1" x14ac:dyDescent="0.25">
      <c r="A83" s="82">
        <v>2308</v>
      </c>
      <c r="B83" s="18" t="s">
        <v>99</v>
      </c>
      <c r="C83" s="19" t="s">
        <v>100</v>
      </c>
      <c r="D83" s="19" t="s">
        <v>13</v>
      </c>
      <c r="E83" s="78">
        <v>42</v>
      </c>
      <c r="F83" s="19">
        <v>4241</v>
      </c>
      <c r="G83" s="20" t="s">
        <v>83</v>
      </c>
    </row>
    <row r="84" spans="1:7" s="21" customFormat="1" x14ac:dyDescent="0.25">
      <c r="A84" s="82">
        <v>2308</v>
      </c>
      <c r="B84" s="18" t="s">
        <v>99</v>
      </c>
      <c r="C84" s="19" t="s">
        <v>100</v>
      </c>
      <c r="D84" s="19" t="s">
        <v>13</v>
      </c>
      <c r="E84" s="78">
        <v>1397.84</v>
      </c>
      <c r="F84" s="19">
        <v>3222</v>
      </c>
      <c r="G84" s="20" t="s">
        <v>25</v>
      </c>
    </row>
    <row r="85" spans="1:7" s="21" customFormat="1" x14ac:dyDescent="0.25">
      <c r="A85" s="82"/>
      <c r="B85" s="18" t="s">
        <v>15</v>
      </c>
      <c r="C85" s="19" t="s">
        <v>15</v>
      </c>
      <c r="D85" s="19" t="s">
        <v>16</v>
      </c>
      <c r="E85" s="78">
        <f>E82+E83+E84</f>
        <v>1506.1399999999999</v>
      </c>
      <c r="F85" s="19"/>
      <c r="G85" s="20" t="s">
        <v>15</v>
      </c>
    </row>
    <row r="86" spans="1:7" s="21" customFormat="1" x14ac:dyDescent="0.25">
      <c r="A86" s="82">
        <v>2353</v>
      </c>
      <c r="B86" s="18" t="s">
        <v>101</v>
      </c>
      <c r="C86" s="19" t="s">
        <v>102</v>
      </c>
      <c r="D86" s="19" t="s">
        <v>103</v>
      </c>
      <c r="E86" s="78">
        <v>6.88</v>
      </c>
      <c r="F86" s="19">
        <v>3221</v>
      </c>
      <c r="G86" s="20" t="s">
        <v>90</v>
      </c>
    </row>
    <row r="87" spans="1:7" s="21" customFormat="1" x14ac:dyDescent="0.25">
      <c r="A87" s="82">
        <v>2353</v>
      </c>
      <c r="B87" s="18" t="s">
        <v>101</v>
      </c>
      <c r="C87" s="19" t="s">
        <v>102</v>
      </c>
      <c r="D87" s="19" t="s">
        <v>103</v>
      </c>
      <c r="E87" s="78">
        <v>115.36</v>
      </c>
      <c r="F87" s="19">
        <v>3234</v>
      </c>
      <c r="G87" s="20" t="s">
        <v>22</v>
      </c>
    </row>
    <row r="88" spans="1:7" s="21" customFormat="1" x14ac:dyDescent="0.25">
      <c r="A88" s="82">
        <v>2353</v>
      </c>
      <c r="B88" s="18" t="s">
        <v>101</v>
      </c>
      <c r="C88" s="19" t="s">
        <v>102</v>
      </c>
      <c r="D88" s="19" t="s">
        <v>103</v>
      </c>
      <c r="E88" s="78">
        <v>12.76</v>
      </c>
      <c r="F88" s="19">
        <v>3235</v>
      </c>
      <c r="G88" s="20" t="s">
        <v>104</v>
      </c>
    </row>
    <row r="89" spans="1:7" s="21" customFormat="1" x14ac:dyDescent="0.25">
      <c r="A89" s="82"/>
      <c r="B89" s="18" t="s">
        <v>15</v>
      </c>
      <c r="C89" s="19" t="s">
        <v>15</v>
      </c>
      <c r="D89" s="19" t="s">
        <v>16</v>
      </c>
      <c r="E89" s="78">
        <f>E86+E87+E88</f>
        <v>135</v>
      </c>
      <c r="F89" s="19"/>
      <c r="G89" s="20" t="s">
        <v>15</v>
      </c>
    </row>
    <row r="90" spans="1:7" s="21" customFormat="1" x14ac:dyDescent="0.25">
      <c r="A90" s="82">
        <v>2354</v>
      </c>
      <c r="B90" s="18" t="s">
        <v>105</v>
      </c>
      <c r="C90" s="19" t="s">
        <v>106</v>
      </c>
      <c r="D90" s="19" t="s">
        <v>107</v>
      </c>
      <c r="E90" s="78">
        <v>982.56</v>
      </c>
      <c r="F90" s="19">
        <v>3222</v>
      </c>
      <c r="G90" s="20" t="s">
        <v>25</v>
      </c>
    </row>
    <row r="91" spans="1:7" s="21" customFormat="1" x14ac:dyDescent="0.25">
      <c r="A91" s="82"/>
      <c r="B91" s="18" t="s">
        <v>15</v>
      </c>
      <c r="C91" s="19" t="s">
        <v>15</v>
      </c>
      <c r="D91" s="19" t="s">
        <v>16</v>
      </c>
      <c r="E91" s="78">
        <v>982.56</v>
      </c>
      <c r="F91" s="19"/>
      <c r="G91" s="20" t="s">
        <v>15</v>
      </c>
    </row>
    <row r="92" spans="1:7" s="21" customFormat="1" x14ac:dyDescent="0.25">
      <c r="A92" s="82">
        <v>242</v>
      </c>
      <c r="B92" s="18" t="s">
        <v>108</v>
      </c>
      <c r="C92" s="19" t="s">
        <v>109</v>
      </c>
      <c r="D92" s="19" t="s">
        <v>13</v>
      </c>
      <c r="E92" s="78">
        <v>664.87</v>
      </c>
      <c r="F92" s="19">
        <v>3239</v>
      </c>
      <c r="G92" s="20" t="s">
        <v>49</v>
      </c>
    </row>
    <row r="93" spans="1:7" s="21" customFormat="1" x14ac:dyDescent="0.25">
      <c r="A93" s="82"/>
      <c r="B93" s="18" t="s">
        <v>15</v>
      </c>
      <c r="C93" s="19" t="s">
        <v>15</v>
      </c>
      <c r="D93" s="19" t="s">
        <v>16</v>
      </c>
      <c r="E93" s="78">
        <v>664.87</v>
      </c>
      <c r="F93" s="19"/>
      <c r="G93" s="20" t="s">
        <v>15</v>
      </c>
    </row>
    <row r="94" spans="1:7" s="21" customFormat="1" x14ac:dyDescent="0.25">
      <c r="A94" s="82">
        <v>2468</v>
      </c>
      <c r="B94" s="18" t="s">
        <v>110</v>
      </c>
      <c r="C94" s="19" t="s">
        <v>111</v>
      </c>
      <c r="D94" s="19" t="s">
        <v>93</v>
      </c>
      <c r="E94" s="78">
        <v>1312.25</v>
      </c>
      <c r="F94" s="19">
        <v>3237</v>
      </c>
      <c r="G94" s="20" t="s">
        <v>44</v>
      </c>
    </row>
    <row r="95" spans="1:7" s="21" customFormat="1" x14ac:dyDescent="0.25">
      <c r="A95" s="82"/>
      <c r="B95" s="18" t="s">
        <v>15</v>
      </c>
      <c r="C95" s="19" t="s">
        <v>15</v>
      </c>
      <c r="D95" s="19" t="s">
        <v>16</v>
      </c>
      <c r="E95" s="78">
        <v>1312.25</v>
      </c>
      <c r="F95" s="19"/>
      <c r="G95" s="20" t="s">
        <v>15</v>
      </c>
    </row>
    <row r="96" spans="1:7" s="21" customFormat="1" x14ac:dyDescent="0.25">
      <c r="A96" s="82">
        <v>25</v>
      </c>
      <c r="B96" s="18" t="s">
        <v>112</v>
      </c>
      <c r="C96" s="19" t="s">
        <v>113</v>
      </c>
      <c r="D96" s="19" t="s">
        <v>13</v>
      </c>
      <c r="E96" s="78">
        <v>2223.8000000000002</v>
      </c>
      <c r="F96" s="19">
        <v>3231</v>
      </c>
      <c r="G96" s="20" t="s">
        <v>14</v>
      </c>
    </row>
    <row r="97" spans="1:7" s="21" customFormat="1" x14ac:dyDescent="0.25">
      <c r="A97" s="82">
        <v>25</v>
      </c>
      <c r="B97" s="18" t="s">
        <v>112</v>
      </c>
      <c r="C97" s="19" t="s">
        <v>113</v>
      </c>
      <c r="D97" s="19" t="s">
        <v>13</v>
      </c>
      <c r="E97" s="78">
        <v>6.96</v>
      </c>
      <c r="F97" s="19">
        <v>3433</v>
      </c>
      <c r="G97" s="20" t="s">
        <v>87</v>
      </c>
    </row>
    <row r="98" spans="1:7" s="21" customFormat="1" x14ac:dyDescent="0.25">
      <c r="A98" s="82"/>
      <c r="B98" s="18" t="s">
        <v>15</v>
      </c>
      <c r="C98" s="19" t="s">
        <v>15</v>
      </c>
      <c r="D98" s="19" t="s">
        <v>16</v>
      </c>
      <c r="E98" s="78">
        <v>2230.7600000000002</v>
      </c>
      <c r="F98" s="19"/>
      <c r="G98" s="20" t="s">
        <v>15</v>
      </c>
    </row>
    <row r="99" spans="1:7" s="21" customFormat="1" x14ac:dyDescent="0.25">
      <c r="A99" s="82">
        <v>250</v>
      </c>
      <c r="B99" s="18" t="s">
        <v>114</v>
      </c>
      <c r="C99" s="19" t="s">
        <v>115</v>
      </c>
      <c r="D99" s="19" t="s">
        <v>116</v>
      </c>
      <c r="E99" s="78">
        <v>356.27</v>
      </c>
      <c r="F99" s="19">
        <v>3237</v>
      </c>
      <c r="G99" s="20" t="s">
        <v>44</v>
      </c>
    </row>
    <row r="100" spans="1:7" s="21" customFormat="1" x14ac:dyDescent="0.25">
      <c r="A100" s="82"/>
      <c r="B100" s="18" t="s">
        <v>15</v>
      </c>
      <c r="C100" s="19" t="s">
        <v>15</v>
      </c>
      <c r="D100" s="19" t="s">
        <v>16</v>
      </c>
      <c r="E100" s="78">
        <v>356.27</v>
      </c>
      <c r="F100" s="19"/>
      <c r="G100" s="20" t="s">
        <v>15</v>
      </c>
    </row>
    <row r="101" spans="1:7" s="21" customFormat="1" x14ac:dyDescent="0.25">
      <c r="A101" s="82">
        <v>2531</v>
      </c>
      <c r="B101" s="18" t="s">
        <v>117</v>
      </c>
      <c r="C101" s="19" t="s">
        <v>118</v>
      </c>
      <c r="D101" s="19" t="s">
        <v>13</v>
      </c>
      <c r="E101" s="78">
        <v>50.55</v>
      </c>
      <c r="F101" s="19">
        <v>3221</v>
      </c>
      <c r="G101" s="20" t="s">
        <v>90</v>
      </c>
    </row>
    <row r="102" spans="1:7" s="21" customFormat="1" x14ac:dyDescent="0.25">
      <c r="A102" s="82">
        <v>2531</v>
      </c>
      <c r="B102" s="18" t="s">
        <v>117</v>
      </c>
      <c r="C102" s="19" t="s">
        <v>118</v>
      </c>
      <c r="D102" s="19" t="s">
        <v>13</v>
      </c>
      <c r="E102" s="78">
        <v>345</v>
      </c>
      <c r="F102" s="19">
        <v>4221</v>
      </c>
      <c r="G102" s="20" t="s">
        <v>119</v>
      </c>
    </row>
    <row r="103" spans="1:7" s="21" customFormat="1" x14ac:dyDescent="0.25">
      <c r="A103" s="82"/>
      <c r="B103" s="18" t="s">
        <v>15</v>
      </c>
      <c r="C103" s="19" t="s">
        <v>15</v>
      </c>
      <c r="D103" s="19" t="s">
        <v>16</v>
      </c>
      <c r="E103" s="78">
        <v>395.55</v>
      </c>
      <c r="F103" s="19"/>
      <c r="G103" s="20" t="s">
        <v>15</v>
      </c>
    </row>
    <row r="104" spans="1:7" s="21" customFormat="1" x14ac:dyDescent="0.25">
      <c r="A104" s="82">
        <v>2560</v>
      </c>
      <c r="B104" s="18" t="s">
        <v>120</v>
      </c>
      <c r="C104" s="19" t="s">
        <v>121</v>
      </c>
      <c r="D104" s="19" t="s">
        <v>13</v>
      </c>
      <c r="E104" s="78">
        <v>120</v>
      </c>
      <c r="F104" s="19">
        <v>3239</v>
      </c>
      <c r="G104" s="20" t="s">
        <v>49</v>
      </c>
    </row>
    <row r="105" spans="1:7" s="21" customFormat="1" x14ac:dyDescent="0.25">
      <c r="A105" s="82"/>
      <c r="B105" s="18" t="s">
        <v>15</v>
      </c>
      <c r="C105" s="19" t="s">
        <v>15</v>
      </c>
      <c r="D105" s="19" t="s">
        <v>16</v>
      </c>
      <c r="E105" s="78">
        <v>120</v>
      </c>
      <c r="F105" s="19"/>
      <c r="G105" s="20" t="s">
        <v>15</v>
      </c>
    </row>
    <row r="106" spans="1:7" s="21" customFormat="1" x14ac:dyDescent="0.25">
      <c r="A106" s="82">
        <v>2584</v>
      </c>
      <c r="B106" s="18" t="s">
        <v>122</v>
      </c>
      <c r="C106" s="22">
        <v>21712494719</v>
      </c>
      <c r="D106" s="19" t="s">
        <v>28</v>
      </c>
      <c r="E106" s="78">
        <v>71.05</v>
      </c>
      <c r="F106" s="19">
        <v>3234</v>
      </c>
      <c r="G106" s="20" t="s">
        <v>22</v>
      </c>
    </row>
    <row r="107" spans="1:7" s="21" customFormat="1" x14ac:dyDescent="0.25">
      <c r="A107" s="82"/>
      <c r="B107" s="18" t="s">
        <v>15</v>
      </c>
      <c r="C107" s="19" t="s">
        <v>15</v>
      </c>
      <c r="D107" s="19" t="s">
        <v>16</v>
      </c>
      <c r="E107" s="78">
        <v>71.05</v>
      </c>
      <c r="F107" s="19"/>
      <c r="G107" s="20" t="s">
        <v>15</v>
      </c>
    </row>
    <row r="108" spans="1:7" s="21" customFormat="1" x14ac:dyDescent="0.25">
      <c r="A108" s="82">
        <v>2699</v>
      </c>
      <c r="B108" s="18" t="s">
        <v>123</v>
      </c>
      <c r="C108" s="19" t="s">
        <v>124</v>
      </c>
      <c r="D108" s="19" t="s">
        <v>125</v>
      </c>
      <c r="E108" s="78">
        <v>15750</v>
      </c>
      <c r="F108" s="19">
        <v>3235</v>
      </c>
      <c r="G108" s="20" t="s">
        <v>104</v>
      </c>
    </row>
    <row r="109" spans="1:7" s="21" customFormat="1" x14ac:dyDescent="0.25">
      <c r="A109" s="82">
        <v>2699</v>
      </c>
      <c r="B109" s="18" t="s">
        <v>123</v>
      </c>
      <c r="C109" s="19" t="s">
        <v>124</v>
      </c>
      <c r="D109" s="19" t="s">
        <v>125</v>
      </c>
      <c r="E109" s="78">
        <v>10500</v>
      </c>
      <c r="F109" s="19">
        <v>3239</v>
      </c>
      <c r="G109" s="20" t="s">
        <v>49</v>
      </c>
    </row>
    <row r="110" spans="1:7" s="21" customFormat="1" x14ac:dyDescent="0.25">
      <c r="A110" s="82"/>
      <c r="B110" s="18" t="s">
        <v>15</v>
      </c>
      <c r="C110" s="19" t="s">
        <v>15</v>
      </c>
      <c r="D110" s="19" t="s">
        <v>16</v>
      </c>
      <c r="E110" s="78">
        <f>E108+E109</f>
        <v>26250</v>
      </c>
      <c r="F110" s="19"/>
      <c r="G110" s="20" t="s">
        <v>15</v>
      </c>
    </row>
    <row r="111" spans="1:7" s="21" customFormat="1" x14ac:dyDescent="0.25">
      <c r="A111" s="82">
        <v>2786</v>
      </c>
      <c r="B111" s="18" t="s">
        <v>126</v>
      </c>
      <c r="C111" s="19" t="s">
        <v>127</v>
      </c>
      <c r="D111" s="19" t="s">
        <v>128</v>
      </c>
      <c r="E111" s="78">
        <v>113.94</v>
      </c>
      <c r="F111" s="19">
        <v>3222</v>
      </c>
      <c r="G111" s="20" t="s">
        <v>25</v>
      </c>
    </row>
    <row r="112" spans="1:7" s="21" customFormat="1" x14ac:dyDescent="0.25">
      <c r="A112" s="82"/>
      <c r="B112" s="18" t="s">
        <v>15</v>
      </c>
      <c r="C112" s="19" t="s">
        <v>15</v>
      </c>
      <c r="D112" s="19" t="s">
        <v>16</v>
      </c>
      <c r="E112" s="78">
        <v>113.94</v>
      </c>
      <c r="F112" s="19"/>
      <c r="G112" s="20" t="s">
        <v>15</v>
      </c>
    </row>
    <row r="113" spans="1:7" s="21" customFormat="1" x14ac:dyDescent="0.25">
      <c r="A113" s="82">
        <v>2872</v>
      </c>
      <c r="B113" s="18" t="s">
        <v>129</v>
      </c>
      <c r="C113" s="19" t="s">
        <v>130</v>
      </c>
      <c r="D113" s="19" t="s">
        <v>13</v>
      </c>
      <c r="E113" s="78">
        <v>62.04</v>
      </c>
      <c r="F113" s="19">
        <v>3239</v>
      </c>
      <c r="G113" s="20" t="s">
        <v>49</v>
      </c>
    </row>
    <row r="114" spans="1:7" s="21" customFormat="1" x14ac:dyDescent="0.25">
      <c r="A114" s="82"/>
      <c r="B114" s="18" t="s">
        <v>15</v>
      </c>
      <c r="C114" s="19" t="s">
        <v>15</v>
      </c>
      <c r="D114" s="19" t="s">
        <v>16</v>
      </c>
      <c r="E114" s="78">
        <v>62.04</v>
      </c>
      <c r="F114" s="19"/>
      <c r="G114" s="20" t="s">
        <v>15</v>
      </c>
    </row>
    <row r="115" spans="1:7" s="21" customFormat="1" x14ac:dyDescent="0.25">
      <c r="A115" s="82">
        <v>29</v>
      </c>
      <c r="B115" s="18" t="s">
        <v>131</v>
      </c>
      <c r="C115" s="19" t="s">
        <v>132</v>
      </c>
      <c r="D115" s="19" t="s">
        <v>133</v>
      </c>
      <c r="E115" s="78">
        <v>25983.97</v>
      </c>
      <c r="F115" s="19">
        <v>3222</v>
      </c>
      <c r="G115" s="20" t="s">
        <v>25</v>
      </c>
    </row>
    <row r="116" spans="1:7" s="21" customFormat="1" x14ac:dyDescent="0.25">
      <c r="A116" s="82"/>
      <c r="B116" s="18" t="s">
        <v>15</v>
      </c>
      <c r="C116" s="19" t="s">
        <v>15</v>
      </c>
      <c r="D116" s="19" t="s">
        <v>16</v>
      </c>
      <c r="E116" s="78">
        <f>E115</f>
        <v>25983.97</v>
      </c>
      <c r="F116" s="19"/>
      <c r="G116" s="20" t="s">
        <v>15</v>
      </c>
    </row>
    <row r="117" spans="1:7" s="21" customFormat="1" x14ac:dyDescent="0.25">
      <c r="A117" s="82">
        <v>2932</v>
      </c>
      <c r="B117" s="18" t="s">
        <v>134</v>
      </c>
      <c r="C117" s="19" t="s">
        <v>135</v>
      </c>
      <c r="D117" s="19" t="s">
        <v>13</v>
      </c>
      <c r="E117" s="78">
        <v>47.11</v>
      </c>
      <c r="F117" s="19">
        <v>3238</v>
      </c>
      <c r="G117" s="20" t="s">
        <v>136</v>
      </c>
    </row>
    <row r="118" spans="1:7" s="21" customFormat="1" x14ac:dyDescent="0.25">
      <c r="A118" s="82"/>
      <c r="B118" s="18" t="s">
        <v>15</v>
      </c>
      <c r="C118" s="19" t="s">
        <v>15</v>
      </c>
      <c r="D118" s="19" t="s">
        <v>16</v>
      </c>
      <c r="E118" s="78">
        <v>47.11</v>
      </c>
      <c r="F118" s="19"/>
      <c r="G118" s="20" t="s">
        <v>15</v>
      </c>
    </row>
    <row r="119" spans="1:7" s="21" customFormat="1" x14ac:dyDescent="0.25">
      <c r="A119" s="82">
        <v>2933</v>
      </c>
      <c r="B119" s="18" t="s">
        <v>137</v>
      </c>
      <c r="C119" s="19" t="s">
        <v>138</v>
      </c>
      <c r="D119" s="19" t="s">
        <v>13</v>
      </c>
      <c r="E119" s="78">
        <v>7573.23</v>
      </c>
      <c r="F119" s="19">
        <v>3223</v>
      </c>
      <c r="G119" s="20" t="s">
        <v>57</v>
      </c>
    </row>
    <row r="120" spans="1:7" s="21" customFormat="1" x14ac:dyDescent="0.25">
      <c r="A120" s="82"/>
      <c r="B120" s="18" t="s">
        <v>15</v>
      </c>
      <c r="C120" s="19" t="s">
        <v>15</v>
      </c>
      <c r="D120" s="19" t="s">
        <v>16</v>
      </c>
      <c r="E120" s="78">
        <v>7573.23</v>
      </c>
      <c r="F120" s="19"/>
      <c r="G120" s="20" t="s">
        <v>15</v>
      </c>
    </row>
    <row r="121" spans="1:7" s="21" customFormat="1" x14ac:dyDescent="0.25">
      <c r="A121" s="82">
        <v>2964</v>
      </c>
      <c r="B121" s="18" t="s">
        <v>139</v>
      </c>
      <c r="C121" s="19" t="s">
        <v>140</v>
      </c>
      <c r="D121" s="19" t="s">
        <v>13</v>
      </c>
      <c r="E121" s="78">
        <v>114.38</v>
      </c>
      <c r="F121" s="19">
        <v>3232</v>
      </c>
      <c r="G121" s="20" t="s">
        <v>40</v>
      </c>
    </row>
    <row r="122" spans="1:7" s="21" customFormat="1" x14ac:dyDescent="0.25">
      <c r="A122" s="82"/>
      <c r="B122" s="18" t="s">
        <v>15</v>
      </c>
      <c r="C122" s="19" t="s">
        <v>15</v>
      </c>
      <c r="D122" s="19" t="s">
        <v>16</v>
      </c>
      <c r="E122" s="78">
        <v>114.38</v>
      </c>
      <c r="F122" s="19"/>
      <c r="G122" s="20" t="s">
        <v>15</v>
      </c>
    </row>
    <row r="123" spans="1:7" s="21" customFormat="1" x14ac:dyDescent="0.25">
      <c r="A123" s="82">
        <v>3014</v>
      </c>
      <c r="B123" s="18" t="s">
        <v>141</v>
      </c>
      <c r="C123" s="22">
        <v>54600743656</v>
      </c>
      <c r="D123" s="19" t="s">
        <v>142</v>
      </c>
      <c r="E123" s="78">
        <v>188.75</v>
      </c>
      <c r="F123" s="19">
        <v>3222</v>
      </c>
      <c r="G123" s="20" t="s">
        <v>25</v>
      </c>
    </row>
    <row r="124" spans="1:7" s="21" customFormat="1" x14ac:dyDescent="0.25">
      <c r="A124" s="82"/>
      <c r="B124" s="18"/>
      <c r="C124" s="19"/>
      <c r="D124" s="19" t="s">
        <v>16</v>
      </c>
      <c r="E124" s="78">
        <f>E123</f>
        <v>188.75</v>
      </c>
      <c r="F124" s="19"/>
      <c r="G124" s="20"/>
    </row>
    <row r="125" spans="1:7" s="21" customFormat="1" x14ac:dyDescent="0.25">
      <c r="A125" s="82">
        <v>3015</v>
      </c>
      <c r="B125" s="18" t="s">
        <v>143</v>
      </c>
      <c r="C125" s="19" t="s">
        <v>144</v>
      </c>
      <c r="D125" s="19" t="s">
        <v>21</v>
      </c>
      <c r="E125" s="78">
        <v>588.92999999999995</v>
      </c>
      <c r="F125" s="19">
        <v>3239</v>
      </c>
      <c r="G125" s="20" t="s">
        <v>49</v>
      </c>
    </row>
    <row r="126" spans="1:7" s="21" customFormat="1" x14ac:dyDescent="0.25">
      <c r="A126" s="82"/>
      <c r="B126" s="18" t="s">
        <v>15</v>
      </c>
      <c r="C126" s="19" t="s">
        <v>15</v>
      </c>
      <c r="D126" s="19" t="s">
        <v>16</v>
      </c>
      <c r="E126" s="78">
        <v>588.92999999999995</v>
      </c>
      <c r="F126" s="19"/>
      <c r="G126" s="20" t="s">
        <v>15</v>
      </c>
    </row>
    <row r="127" spans="1:7" s="21" customFormat="1" x14ac:dyDescent="0.25">
      <c r="A127" s="82">
        <v>3126</v>
      </c>
      <c r="B127" s="18" t="s">
        <v>145</v>
      </c>
      <c r="C127" s="22">
        <v>93571946376</v>
      </c>
      <c r="D127" s="19" t="s">
        <v>13</v>
      </c>
      <c r="E127" s="78">
        <v>38.94</v>
      </c>
      <c r="F127" s="19">
        <v>3238</v>
      </c>
      <c r="G127" s="20" t="s">
        <v>136</v>
      </c>
    </row>
    <row r="128" spans="1:7" s="21" customFormat="1" x14ac:dyDescent="0.25">
      <c r="A128" s="82"/>
      <c r="B128" s="18" t="s">
        <v>15</v>
      </c>
      <c r="C128" s="19" t="s">
        <v>15</v>
      </c>
      <c r="D128" s="19" t="s">
        <v>16</v>
      </c>
      <c r="E128" s="78">
        <v>38.94</v>
      </c>
      <c r="F128" s="19"/>
      <c r="G128" s="20" t="s">
        <v>15</v>
      </c>
    </row>
    <row r="129" spans="1:7" s="21" customFormat="1" x14ac:dyDescent="0.25">
      <c r="A129" s="82">
        <v>3149</v>
      </c>
      <c r="B129" s="18" t="s">
        <v>146</v>
      </c>
      <c r="C129" s="19" t="s">
        <v>147</v>
      </c>
      <c r="D129" s="19" t="s">
        <v>148</v>
      </c>
      <c r="E129" s="78">
        <v>287.5</v>
      </c>
      <c r="F129" s="19">
        <v>3221</v>
      </c>
      <c r="G129" s="20" t="s">
        <v>90</v>
      </c>
    </row>
    <row r="130" spans="1:7" s="21" customFormat="1" x14ac:dyDescent="0.25">
      <c r="A130" s="82"/>
      <c r="B130" s="18" t="s">
        <v>15</v>
      </c>
      <c r="C130" s="19" t="s">
        <v>15</v>
      </c>
      <c r="D130" s="19" t="s">
        <v>16</v>
      </c>
      <c r="E130" s="78">
        <v>287.5</v>
      </c>
      <c r="F130" s="19"/>
      <c r="G130" s="20" t="s">
        <v>15</v>
      </c>
    </row>
    <row r="131" spans="1:7" s="21" customFormat="1" x14ac:dyDescent="0.25">
      <c r="A131" s="82">
        <v>318</v>
      </c>
      <c r="B131" s="18" t="s">
        <v>149</v>
      </c>
      <c r="C131" s="19" t="s">
        <v>150</v>
      </c>
      <c r="D131" s="19" t="s">
        <v>151</v>
      </c>
      <c r="E131" s="78">
        <v>1000</v>
      </c>
      <c r="F131" s="19">
        <v>3239</v>
      </c>
      <c r="G131" s="20" t="s">
        <v>49</v>
      </c>
    </row>
    <row r="132" spans="1:7" s="21" customFormat="1" x14ac:dyDescent="0.25">
      <c r="A132" s="82"/>
      <c r="B132" s="18" t="s">
        <v>15</v>
      </c>
      <c r="C132" s="19" t="s">
        <v>15</v>
      </c>
      <c r="D132" s="19" t="s">
        <v>16</v>
      </c>
      <c r="E132" s="78">
        <v>1000</v>
      </c>
      <c r="F132" s="19"/>
      <c r="G132" s="20" t="s">
        <v>15</v>
      </c>
    </row>
    <row r="133" spans="1:7" s="21" customFormat="1" x14ac:dyDescent="0.25">
      <c r="A133" s="82">
        <v>3225</v>
      </c>
      <c r="B133" s="18" t="s">
        <v>152</v>
      </c>
      <c r="C133" s="19" t="s">
        <v>153</v>
      </c>
      <c r="D133" s="19" t="s">
        <v>13</v>
      </c>
      <c r="E133" s="78">
        <v>172.6</v>
      </c>
      <c r="F133" s="19">
        <v>3431</v>
      </c>
      <c r="G133" s="20" t="s">
        <v>154</v>
      </c>
    </row>
    <row r="134" spans="1:7" s="21" customFormat="1" x14ac:dyDescent="0.25">
      <c r="A134" s="82"/>
      <c r="B134" s="18" t="s">
        <v>15</v>
      </c>
      <c r="C134" s="19" t="s">
        <v>15</v>
      </c>
      <c r="D134" s="19" t="s">
        <v>16</v>
      </c>
      <c r="E134" s="78">
        <v>172.6</v>
      </c>
      <c r="F134" s="19"/>
      <c r="G134" s="20" t="s">
        <v>15</v>
      </c>
    </row>
    <row r="135" spans="1:7" s="21" customFormat="1" ht="30" x14ac:dyDescent="0.25">
      <c r="A135" s="82">
        <v>3247</v>
      </c>
      <c r="B135" s="18" t="s">
        <v>155</v>
      </c>
      <c r="C135" s="19" t="s">
        <v>156</v>
      </c>
      <c r="D135" s="19" t="s">
        <v>77</v>
      </c>
      <c r="E135" s="78">
        <v>163.19999999999999</v>
      </c>
      <c r="F135" s="19">
        <v>3211</v>
      </c>
      <c r="G135" s="20" t="s">
        <v>67</v>
      </c>
    </row>
    <row r="136" spans="1:7" s="21" customFormat="1" x14ac:dyDescent="0.25">
      <c r="A136" s="82"/>
      <c r="B136" s="18" t="s">
        <v>15</v>
      </c>
      <c r="C136" s="19" t="s">
        <v>15</v>
      </c>
      <c r="D136" s="19" t="s">
        <v>16</v>
      </c>
      <c r="E136" s="78">
        <v>163.19999999999999</v>
      </c>
      <c r="F136" s="19"/>
      <c r="G136" s="20" t="s">
        <v>15</v>
      </c>
    </row>
    <row r="137" spans="1:7" s="21" customFormat="1" x14ac:dyDescent="0.25">
      <c r="A137" s="82">
        <v>327</v>
      </c>
      <c r="B137" s="18" t="s">
        <v>157</v>
      </c>
      <c r="C137" s="19" t="s">
        <v>158</v>
      </c>
      <c r="D137" s="19" t="s">
        <v>159</v>
      </c>
      <c r="E137" s="78">
        <v>26.18</v>
      </c>
      <c r="F137" s="19">
        <v>3222</v>
      </c>
      <c r="G137" s="20" t="s">
        <v>25</v>
      </c>
    </row>
    <row r="138" spans="1:7" s="21" customFormat="1" x14ac:dyDescent="0.25">
      <c r="A138" s="82"/>
      <c r="B138" s="18" t="s">
        <v>15</v>
      </c>
      <c r="C138" s="19" t="s">
        <v>15</v>
      </c>
      <c r="D138" s="19" t="s">
        <v>16</v>
      </c>
      <c r="E138" s="78">
        <v>26.18</v>
      </c>
      <c r="F138" s="19"/>
      <c r="G138" s="20" t="s">
        <v>15</v>
      </c>
    </row>
    <row r="139" spans="1:7" s="21" customFormat="1" x14ac:dyDescent="0.25">
      <c r="A139" s="82">
        <v>3297</v>
      </c>
      <c r="B139" s="18" t="s">
        <v>160</v>
      </c>
      <c r="C139" s="19" t="s">
        <v>161</v>
      </c>
      <c r="D139" s="19" t="s">
        <v>13</v>
      </c>
      <c r="E139" s="78">
        <v>300</v>
      </c>
      <c r="F139" s="19">
        <v>3232</v>
      </c>
      <c r="G139" s="20" t="s">
        <v>40</v>
      </c>
    </row>
    <row r="140" spans="1:7" s="21" customFormat="1" x14ac:dyDescent="0.25">
      <c r="A140" s="82"/>
      <c r="B140" s="18" t="s">
        <v>15</v>
      </c>
      <c r="C140" s="19" t="s">
        <v>15</v>
      </c>
      <c r="D140" s="19" t="s">
        <v>16</v>
      </c>
      <c r="E140" s="78">
        <v>300</v>
      </c>
      <c r="F140" s="19"/>
      <c r="G140" s="20" t="s">
        <v>15</v>
      </c>
    </row>
    <row r="141" spans="1:7" s="21" customFormat="1" x14ac:dyDescent="0.25">
      <c r="A141" s="82">
        <v>336</v>
      </c>
      <c r="B141" s="18" t="s">
        <v>162</v>
      </c>
      <c r="C141" s="19" t="s">
        <v>59</v>
      </c>
      <c r="D141" s="19" t="s">
        <v>77</v>
      </c>
      <c r="E141" s="78">
        <v>1300.76</v>
      </c>
      <c r="F141" s="19">
        <v>3223</v>
      </c>
      <c r="G141" s="20" t="s">
        <v>57</v>
      </c>
    </row>
    <row r="142" spans="1:7" s="21" customFormat="1" x14ac:dyDescent="0.25">
      <c r="A142" s="82"/>
      <c r="B142" s="18" t="s">
        <v>15</v>
      </c>
      <c r="C142" s="19" t="s">
        <v>15</v>
      </c>
      <c r="D142" s="19" t="s">
        <v>16</v>
      </c>
      <c r="E142" s="78">
        <v>1300.76</v>
      </c>
      <c r="F142" s="19"/>
      <c r="G142" s="20" t="s">
        <v>15</v>
      </c>
    </row>
    <row r="143" spans="1:7" s="21" customFormat="1" x14ac:dyDescent="0.25">
      <c r="A143" s="82">
        <v>3412</v>
      </c>
      <c r="B143" s="18" t="s">
        <v>163</v>
      </c>
      <c r="C143" s="19" t="s">
        <v>164</v>
      </c>
      <c r="D143" s="19" t="s">
        <v>165</v>
      </c>
      <c r="E143" s="78">
        <v>3.9</v>
      </c>
      <c r="F143" s="19">
        <v>3224</v>
      </c>
      <c r="G143" s="20" t="s">
        <v>19</v>
      </c>
    </row>
    <row r="144" spans="1:7" s="21" customFormat="1" x14ac:dyDescent="0.25">
      <c r="A144" s="82"/>
      <c r="B144" s="18" t="s">
        <v>15</v>
      </c>
      <c r="C144" s="19" t="s">
        <v>15</v>
      </c>
      <c r="D144" s="19" t="s">
        <v>16</v>
      </c>
      <c r="E144" s="78">
        <v>3.9</v>
      </c>
      <c r="F144" s="19"/>
      <c r="G144" s="20" t="s">
        <v>15</v>
      </c>
    </row>
    <row r="145" spans="1:7" s="21" customFormat="1" x14ac:dyDescent="0.25">
      <c r="A145" s="82">
        <v>3430</v>
      </c>
      <c r="B145" s="18" t="s">
        <v>166</v>
      </c>
      <c r="C145" s="19" t="s">
        <v>167</v>
      </c>
      <c r="D145" s="19" t="s">
        <v>168</v>
      </c>
      <c r="E145" s="78">
        <v>943.75</v>
      </c>
      <c r="F145" s="19">
        <v>3232</v>
      </c>
      <c r="G145" s="20" t="s">
        <v>40</v>
      </c>
    </row>
    <row r="146" spans="1:7" s="21" customFormat="1" x14ac:dyDescent="0.25">
      <c r="A146" s="82"/>
      <c r="B146" s="18" t="s">
        <v>15</v>
      </c>
      <c r="C146" s="19" t="s">
        <v>15</v>
      </c>
      <c r="D146" s="19" t="s">
        <v>16</v>
      </c>
      <c r="E146" s="78">
        <v>943.75</v>
      </c>
      <c r="F146" s="19"/>
      <c r="G146" s="20" t="s">
        <v>15</v>
      </c>
    </row>
    <row r="147" spans="1:7" s="21" customFormat="1" x14ac:dyDescent="0.25">
      <c r="A147" s="82">
        <v>3471</v>
      </c>
      <c r="B147" s="18" t="s">
        <v>169</v>
      </c>
      <c r="C147" s="22">
        <v>30050049642</v>
      </c>
      <c r="D147" s="19" t="s">
        <v>77</v>
      </c>
      <c r="E147" s="78">
        <v>132.91</v>
      </c>
      <c r="F147" s="19">
        <v>3234</v>
      </c>
      <c r="G147" s="20" t="s">
        <v>22</v>
      </c>
    </row>
    <row r="148" spans="1:7" s="21" customFormat="1" x14ac:dyDescent="0.25">
      <c r="A148" s="82"/>
      <c r="B148" s="18" t="s">
        <v>15</v>
      </c>
      <c r="C148" s="19" t="s">
        <v>15</v>
      </c>
      <c r="D148" s="19" t="s">
        <v>16</v>
      </c>
      <c r="E148" s="78">
        <v>132.91</v>
      </c>
      <c r="F148" s="19"/>
      <c r="G148" s="20" t="s">
        <v>15</v>
      </c>
    </row>
    <row r="149" spans="1:7" s="21" customFormat="1" x14ac:dyDescent="0.25">
      <c r="A149" s="82">
        <v>351</v>
      </c>
      <c r="B149" s="18" t="s">
        <v>170</v>
      </c>
      <c r="C149" s="19" t="s">
        <v>171</v>
      </c>
      <c r="D149" s="19" t="s">
        <v>13</v>
      </c>
      <c r="E149" s="78">
        <v>730</v>
      </c>
      <c r="F149" s="19">
        <v>3225</v>
      </c>
      <c r="G149" s="20" t="s">
        <v>34</v>
      </c>
    </row>
    <row r="150" spans="1:7" s="21" customFormat="1" x14ac:dyDescent="0.25">
      <c r="A150" s="82">
        <v>351</v>
      </c>
      <c r="B150" s="18" t="s">
        <v>170</v>
      </c>
      <c r="C150" s="19" t="s">
        <v>171</v>
      </c>
      <c r="D150" s="19" t="s">
        <v>13</v>
      </c>
      <c r="E150" s="78">
        <v>946.4</v>
      </c>
      <c r="F150" s="19">
        <v>3232</v>
      </c>
      <c r="G150" s="20" t="s">
        <v>40</v>
      </c>
    </row>
    <row r="151" spans="1:7" s="21" customFormat="1" x14ac:dyDescent="0.25">
      <c r="A151" s="82">
        <v>351</v>
      </c>
      <c r="B151" s="18" t="s">
        <v>170</v>
      </c>
      <c r="C151" s="19" t="s">
        <v>171</v>
      </c>
      <c r="D151" s="19" t="s">
        <v>13</v>
      </c>
      <c r="E151" s="78">
        <v>523.20000000000005</v>
      </c>
      <c r="F151" s="19">
        <v>3235</v>
      </c>
      <c r="G151" s="20" t="s">
        <v>104</v>
      </c>
    </row>
    <row r="152" spans="1:7" s="21" customFormat="1" x14ac:dyDescent="0.25">
      <c r="A152" s="82"/>
      <c r="B152" s="18" t="s">
        <v>15</v>
      </c>
      <c r="C152" s="19" t="s">
        <v>15</v>
      </c>
      <c r="D152" s="19" t="s">
        <v>16</v>
      </c>
      <c r="E152" s="78">
        <f>E149+E150+E151</f>
        <v>2199.6000000000004</v>
      </c>
      <c r="F152" s="19"/>
      <c r="G152" s="20" t="s">
        <v>15</v>
      </c>
    </row>
    <row r="153" spans="1:7" s="21" customFormat="1" x14ac:dyDescent="0.25">
      <c r="A153" s="82">
        <v>3607</v>
      </c>
      <c r="B153" s="18" t="s">
        <v>172</v>
      </c>
      <c r="C153" s="19" t="s">
        <v>173</v>
      </c>
      <c r="D153" s="19" t="s">
        <v>174</v>
      </c>
      <c r="E153" s="78">
        <v>46.37</v>
      </c>
      <c r="F153" s="19">
        <v>3234</v>
      </c>
      <c r="G153" s="20" t="s">
        <v>22</v>
      </c>
    </row>
    <row r="154" spans="1:7" s="21" customFormat="1" x14ac:dyDescent="0.25">
      <c r="A154" s="82"/>
      <c r="B154" s="18" t="s">
        <v>15</v>
      </c>
      <c r="C154" s="19" t="s">
        <v>15</v>
      </c>
      <c r="D154" s="19" t="s">
        <v>16</v>
      </c>
      <c r="E154" s="78">
        <v>46.37</v>
      </c>
      <c r="F154" s="19"/>
      <c r="G154" s="20" t="s">
        <v>15</v>
      </c>
    </row>
    <row r="155" spans="1:7" s="21" customFormat="1" x14ac:dyDescent="0.25">
      <c r="A155" s="82">
        <v>3666</v>
      </c>
      <c r="B155" s="18" t="s">
        <v>175</v>
      </c>
      <c r="C155" s="19" t="s">
        <v>176</v>
      </c>
      <c r="D155" s="19" t="s">
        <v>28</v>
      </c>
      <c r="E155" s="78">
        <v>88662.41</v>
      </c>
      <c r="F155" s="19">
        <v>3239</v>
      </c>
      <c r="G155" s="20" t="s">
        <v>49</v>
      </c>
    </row>
    <row r="156" spans="1:7" s="21" customFormat="1" x14ac:dyDescent="0.25">
      <c r="A156" s="82"/>
      <c r="B156" s="18" t="s">
        <v>15</v>
      </c>
      <c r="C156" s="19" t="s">
        <v>15</v>
      </c>
      <c r="D156" s="19" t="s">
        <v>16</v>
      </c>
      <c r="E156" s="78">
        <v>88662.41</v>
      </c>
      <c r="F156" s="19"/>
      <c r="G156" s="20" t="s">
        <v>15</v>
      </c>
    </row>
    <row r="157" spans="1:7" s="21" customFormat="1" x14ac:dyDescent="0.25">
      <c r="A157" s="82">
        <v>3673</v>
      </c>
      <c r="B157" s="18" t="s">
        <v>177</v>
      </c>
      <c r="C157" s="19" t="s">
        <v>178</v>
      </c>
      <c r="D157" s="19" t="s">
        <v>21</v>
      </c>
      <c r="E157" s="78">
        <v>87.71</v>
      </c>
      <c r="F157" s="19">
        <v>3234</v>
      </c>
      <c r="G157" s="20" t="s">
        <v>22</v>
      </c>
    </row>
    <row r="158" spans="1:7" s="21" customFormat="1" x14ac:dyDescent="0.25">
      <c r="A158" s="82"/>
      <c r="B158" s="18" t="s">
        <v>15</v>
      </c>
      <c r="C158" s="19" t="s">
        <v>15</v>
      </c>
      <c r="D158" s="19" t="s">
        <v>16</v>
      </c>
      <c r="E158" s="78">
        <v>87.71</v>
      </c>
      <c r="F158" s="19"/>
      <c r="G158" s="20" t="s">
        <v>15</v>
      </c>
    </row>
    <row r="159" spans="1:7" s="21" customFormat="1" x14ac:dyDescent="0.25">
      <c r="A159" s="82">
        <v>3682</v>
      </c>
      <c r="B159" s="18" t="s">
        <v>179</v>
      </c>
      <c r="C159" s="19" t="s">
        <v>180</v>
      </c>
      <c r="D159" s="19" t="s">
        <v>181</v>
      </c>
      <c r="E159" s="78">
        <v>1579.2</v>
      </c>
      <c r="F159" s="19">
        <v>3238</v>
      </c>
      <c r="G159" s="20" t="s">
        <v>136</v>
      </c>
    </row>
    <row r="160" spans="1:7" s="21" customFormat="1" x14ac:dyDescent="0.25">
      <c r="A160" s="82"/>
      <c r="B160" s="18" t="s">
        <v>15</v>
      </c>
      <c r="C160" s="19" t="s">
        <v>15</v>
      </c>
      <c r="D160" s="19" t="s">
        <v>16</v>
      </c>
      <c r="E160" s="78">
        <v>1579.2</v>
      </c>
      <c r="F160" s="19"/>
      <c r="G160" s="20" t="s">
        <v>15</v>
      </c>
    </row>
    <row r="161" spans="1:7" s="21" customFormat="1" x14ac:dyDescent="0.25">
      <c r="A161" s="82">
        <v>3708</v>
      </c>
      <c r="B161" s="18" t="s">
        <v>182</v>
      </c>
      <c r="C161" s="19" t="s">
        <v>183</v>
      </c>
      <c r="D161" s="19" t="s">
        <v>77</v>
      </c>
      <c r="E161" s="78">
        <v>57.68</v>
      </c>
      <c r="F161" s="19">
        <v>3234</v>
      </c>
      <c r="G161" s="20" t="s">
        <v>22</v>
      </c>
    </row>
    <row r="162" spans="1:7" s="21" customFormat="1" x14ac:dyDescent="0.25">
      <c r="A162" s="82"/>
      <c r="B162" s="18" t="s">
        <v>15</v>
      </c>
      <c r="C162" s="19" t="s">
        <v>15</v>
      </c>
      <c r="D162" s="19" t="s">
        <v>16</v>
      </c>
      <c r="E162" s="78">
        <v>57.68</v>
      </c>
      <c r="F162" s="19"/>
      <c r="G162" s="20" t="s">
        <v>15</v>
      </c>
    </row>
    <row r="163" spans="1:7" s="21" customFormat="1" x14ac:dyDescent="0.25">
      <c r="A163" s="82">
        <v>3771</v>
      </c>
      <c r="B163" s="18" t="s">
        <v>184</v>
      </c>
      <c r="C163" s="19" t="s">
        <v>185</v>
      </c>
      <c r="D163" s="19" t="s">
        <v>13</v>
      </c>
      <c r="E163" s="78">
        <v>3010.36</v>
      </c>
      <c r="F163" s="19">
        <v>3213</v>
      </c>
      <c r="G163" s="20" t="s">
        <v>186</v>
      </c>
    </row>
    <row r="164" spans="1:7" s="21" customFormat="1" x14ac:dyDescent="0.25">
      <c r="A164" s="82"/>
      <c r="B164" s="18" t="s">
        <v>15</v>
      </c>
      <c r="C164" s="19" t="s">
        <v>15</v>
      </c>
      <c r="D164" s="19" t="s">
        <v>16</v>
      </c>
      <c r="E164" s="78">
        <v>3010.36</v>
      </c>
      <c r="F164" s="19"/>
      <c r="G164" s="20" t="s">
        <v>15</v>
      </c>
    </row>
    <row r="165" spans="1:7" s="21" customFormat="1" x14ac:dyDescent="0.25">
      <c r="A165" s="82">
        <v>381</v>
      </c>
      <c r="B165" s="18" t="s">
        <v>187</v>
      </c>
      <c r="C165" s="19" t="s">
        <v>188</v>
      </c>
      <c r="D165" s="19" t="s">
        <v>13</v>
      </c>
      <c r="E165" s="78">
        <v>780</v>
      </c>
      <c r="F165" s="19">
        <v>3232</v>
      </c>
      <c r="G165" s="20" t="s">
        <v>40</v>
      </c>
    </row>
    <row r="166" spans="1:7" s="21" customFormat="1" x14ac:dyDescent="0.25">
      <c r="A166" s="82"/>
      <c r="B166" s="18" t="s">
        <v>15</v>
      </c>
      <c r="C166" s="19" t="s">
        <v>15</v>
      </c>
      <c r="D166" s="19" t="s">
        <v>16</v>
      </c>
      <c r="E166" s="78">
        <v>780</v>
      </c>
      <c r="F166" s="19"/>
      <c r="G166" s="20" t="s">
        <v>15</v>
      </c>
    </row>
    <row r="167" spans="1:7" s="21" customFormat="1" x14ac:dyDescent="0.25">
      <c r="A167" s="82">
        <v>3956</v>
      </c>
      <c r="B167" s="18" t="s">
        <v>189</v>
      </c>
      <c r="C167" s="19" t="s">
        <v>190</v>
      </c>
      <c r="D167" s="19" t="s">
        <v>13</v>
      </c>
      <c r="E167" s="78">
        <v>5968.72</v>
      </c>
      <c r="F167" s="19">
        <v>3232</v>
      </c>
      <c r="G167" s="20" t="s">
        <v>40</v>
      </c>
    </row>
    <row r="168" spans="1:7" s="21" customFormat="1" x14ac:dyDescent="0.25">
      <c r="A168" s="82"/>
      <c r="B168" s="18" t="s">
        <v>15</v>
      </c>
      <c r="C168" s="19" t="s">
        <v>15</v>
      </c>
      <c r="D168" s="19" t="s">
        <v>16</v>
      </c>
      <c r="E168" s="78">
        <v>5968.72</v>
      </c>
      <c r="F168" s="19"/>
      <c r="G168" s="20" t="s">
        <v>15</v>
      </c>
    </row>
    <row r="169" spans="1:7" s="21" customFormat="1" x14ac:dyDescent="0.25">
      <c r="A169" s="82">
        <v>4005</v>
      </c>
      <c r="B169" s="18" t="s">
        <v>191</v>
      </c>
      <c r="C169" s="19" t="s">
        <v>192</v>
      </c>
      <c r="D169" s="19" t="s">
        <v>193</v>
      </c>
      <c r="E169" s="78">
        <v>40</v>
      </c>
      <c r="F169" s="19">
        <v>3232</v>
      </c>
      <c r="G169" s="20" t="s">
        <v>40</v>
      </c>
    </row>
    <row r="170" spans="1:7" s="21" customFormat="1" x14ac:dyDescent="0.25">
      <c r="A170" s="82"/>
      <c r="B170" s="18" t="s">
        <v>15</v>
      </c>
      <c r="C170" s="19" t="s">
        <v>15</v>
      </c>
      <c r="D170" s="19" t="s">
        <v>16</v>
      </c>
      <c r="E170" s="78">
        <v>40</v>
      </c>
      <c r="F170" s="19"/>
      <c r="G170" s="20" t="s">
        <v>15</v>
      </c>
    </row>
    <row r="171" spans="1:7" s="21" customFormat="1" x14ac:dyDescent="0.25">
      <c r="A171" s="82">
        <v>4037</v>
      </c>
      <c r="B171" s="18" t="s">
        <v>194</v>
      </c>
      <c r="C171" s="19" t="s">
        <v>195</v>
      </c>
      <c r="D171" s="19" t="s">
        <v>116</v>
      </c>
      <c r="E171" s="78">
        <v>407.5</v>
      </c>
      <c r="F171" s="19">
        <v>3232</v>
      </c>
      <c r="G171" s="20" t="s">
        <v>40</v>
      </c>
    </row>
    <row r="172" spans="1:7" s="21" customFormat="1" x14ac:dyDescent="0.25">
      <c r="A172" s="82"/>
      <c r="B172" s="18" t="s">
        <v>15</v>
      </c>
      <c r="C172" s="19" t="s">
        <v>15</v>
      </c>
      <c r="D172" s="19" t="s">
        <v>16</v>
      </c>
      <c r="E172" s="78">
        <v>407.5</v>
      </c>
      <c r="F172" s="19"/>
      <c r="G172" s="20" t="s">
        <v>15</v>
      </c>
    </row>
    <row r="173" spans="1:7" s="21" customFormat="1" x14ac:dyDescent="0.25">
      <c r="A173" s="82">
        <v>4047</v>
      </c>
      <c r="B173" s="18" t="s">
        <v>196</v>
      </c>
      <c r="C173" s="19" t="s">
        <v>197</v>
      </c>
      <c r="D173" s="19" t="s">
        <v>116</v>
      </c>
      <c r="E173" s="78">
        <v>1270.75</v>
      </c>
      <c r="F173" s="19">
        <v>3232</v>
      </c>
      <c r="G173" s="20" t="s">
        <v>40</v>
      </c>
    </row>
    <row r="174" spans="1:7" s="21" customFormat="1" x14ac:dyDescent="0.25">
      <c r="A174" s="82"/>
      <c r="B174" s="18" t="s">
        <v>15</v>
      </c>
      <c r="C174" s="19" t="s">
        <v>15</v>
      </c>
      <c r="D174" s="19" t="s">
        <v>16</v>
      </c>
      <c r="E174" s="78">
        <v>1270.75</v>
      </c>
      <c r="F174" s="19"/>
      <c r="G174" s="20" t="s">
        <v>15</v>
      </c>
    </row>
    <row r="175" spans="1:7" s="21" customFormat="1" x14ac:dyDescent="0.25">
      <c r="A175" s="82">
        <v>4053</v>
      </c>
      <c r="B175" s="18" t="s">
        <v>198</v>
      </c>
      <c r="C175" s="19" t="s">
        <v>199</v>
      </c>
      <c r="D175" s="19" t="s">
        <v>13</v>
      </c>
      <c r="E175" s="78">
        <v>3000</v>
      </c>
      <c r="F175" s="19">
        <v>3239</v>
      </c>
      <c r="G175" s="20" t="s">
        <v>49</v>
      </c>
    </row>
    <row r="176" spans="1:7" s="21" customFormat="1" x14ac:dyDescent="0.25">
      <c r="A176" s="82">
        <v>4053</v>
      </c>
      <c r="B176" s="18" t="s">
        <v>198</v>
      </c>
      <c r="C176" s="19" t="s">
        <v>199</v>
      </c>
      <c r="D176" s="19" t="s">
        <v>13</v>
      </c>
      <c r="E176" s="78">
        <v>4462.5</v>
      </c>
      <c r="F176" s="19">
        <v>4124</v>
      </c>
      <c r="G176" s="20" t="s">
        <v>52</v>
      </c>
    </row>
    <row r="177" spans="1:7" s="21" customFormat="1" x14ac:dyDescent="0.25">
      <c r="A177" s="82"/>
      <c r="B177" s="18" t="s">
        <v>15</v>
      </c>
      <c r="C177" s="19" t="s">
        <v>15</v>
      </c>
      <c r="D177" s="19" t="s">
        <v>16</v>
      </c>
      <c r="E177" s="78">
        <v>7462.5</v>
      </c>
      <c r="F177" s="19"/>
      <c r="G177" s="20" t="s">
        <v>15</v>
      </c>
    </row>
    <row r="178" spans="1:7" s="21" customFormat="1" x14ac:dyDescent="0.25">
      <c r="A178" s="82">
        <v>4090</v>
      </c>
      <c r="B178" s="18" t="s">
        <v>200</v>
      </c>
      <c r="C178" s="19" t="s">
        <v>201</v>
      </c>
      <c r="D178" s="19" t="s">
        <v>202</v>
      </c>
      <c r="E178" s="78">
        <v>804</v>
      </c>
      <c r="F178" s="19">
        <v>3211</v>
      </c>
      <c r="G178" s="20" t="s">
        <v>67</v>
      </c>
    </row>
    <row r="179" spans="1:7" s="21" customFormat="1" x14ac:dyDescent="0.25">
      <c r="A179" s="82"/>
      <c r="B179" s="18" t="s">
        <v>15</v>
      </c>
      <c r="C179" s="19" t="s">
        <v>15</v>
      </c>
      <c r="D179" s="19" t="s">
        <v>16</v>
      </c>
      <c r="E179" s="78">
        <v>804</v>
      </c>
      <c r="F179" s="19"/>
      <c r="G179" s="20" t="s">
        <v>15</v>
      </c>
    </row>
    <row r="180" spans="1:7" s="21" customFormat="1" x14ac:dyDescent="0.25">
      <c r="A180" s="82">
        <v>4142</v>
      </c>
      <c r="B180" s="18" t="s">
        <v>203</v>
      </c>
      <c r="C180" s="19" t="s">
        <v>204</v>
      </c>
      <c r="D180" s="19" t="s">
        <v>13</v>
      </c>
      <c r="E180" s="78">
        <v>1562.5</v>
      </c>
      <c r="F180" s="19">
        <v>4124</v>
      </c>
      <c r="G180" s="20" t="s">
        <v>52</v>
      </c>
    </row>
    <row r="181" spans="1:7" s="21" customFormat="1" x14ac:dyDescent="0.25">
      <c r="A181" s="82"/>
      <c r="B181" s="18" t="s">
        <v>15</v>
      </c>
      <c r="C181" s="19" t="s">
        <v>15</v>
      </c>
      <c r="D181" s="19" t="s">
        <v>16</v>
      </c>
      <c r="E181" s="78">
        <v>1562.5</v>
      </c>
      <c r="F181" s="19"/>
      <c r="G181" s="20" t="s">
        <v>15</v>
      </c>
    </row>
    <row r="182" spans="1:7" s="21" customFormat="1" x14ac:dyDescent="0.25">
      <c r="A182" s="82">
        <v>4178</v>
      </c>
      <c r="B182" s="18" t="s">
        <v>205</v>
      </c>
      <c r="C182" s="19" t="s">
        <v>206</v>
      </c>
      <c r="D182" s="19" t="s">
        <v>13</v>
      </c>
      <c r="E182" s="78">
        <v>1004.19</v>
      </c>
      <c r="F182" s="19">
        <v>3234</v>
      </c>
      <c r="G182" s="20" t="s">
        <v>22</v>
      </c>
    </row>
    <row r="183" spans="1:7" s="21" customFormat="1" x14ac:dyDescent="0.25">
      <c r="A183" s="82"/>
      <c r="B183" s="18" t="s">
        <v>15</v>
      </c>
      <c r="C183" s="19" t="s">
        <v>15</v>
      </c>
      <c r="D183" s="19" t="s">
        <v>16</v>
      </c>
      <c r="E183" s="78">
        <f>E182</f>
        <v>1004.19</v>
      </c>
      <c r="F183" s="19"/>
      <c r="G183" s="20" t="s">
        <v>15</v>
      </c>
    </row>
    <row r="184" spans="1:7" s="21" customFormat="1" x14ac:dyDescent="0.25">
      <c r="A184" s="82">
        <v>420</v>
      </c>
      <c r="B184" s="18" t="s">
        <v>207</v>
      </c>
      <c r="C184" s="19" t="s">
        <v>208</v>
      </c>
      <c r="D184" s="19" t="s">
        <v>13</v>
      </c>
      <c r="E184" s="78">
        <v>89.59</v>
      </c>
      <c r="F184" s="19">
        <v>3232</v>
      </c>
      <c r="G184" s="20" t="s">
        <v>40</v>
      </c>
    </row>
    <row r="185" spans="1:7" s="21" customFormat="1" x14ac:dyDescent="0.25">
      <c r="A185" s="82"/>
      <c r="B185" s="18" t="s">
        <v>15</v>
      </c>
      <c r="C185" s="19" t="s">
        <v>15</v>
      </c>
      <c r="D185" s="19" t="s">
        <v>16</v>
      </c>
      <c r="E185" s="78">
        <v>89.59</v>
      </c>
      <c r="F185" s="19"/>
      <c r="G185" s="20" t="s">
        <v>15</v>
      </c>
    </row>
    <row r="186" spans="1:7" s="21" customFormat="1" x14ac:dyDescent="0.25">
      <c r="A186" s="82">
        <v>4273</v>
      </c>
      <c r="B186" s="18" t="s">
        <v>209</v>
      </c>
      <c r="C186" s="19" t="s">
        <v>210</v>
      </c>
      <c r="D186" s="19" t="s">
        <v>31</v>
      </c>
      <c r="E186" s="78">
        <v>342.25</v>
      </c>
      <c r="F186" s="19">
        <v>3225</v>
      </c>
      <c r="G186" s="20" t="s">
        <v>34</v>
      </c>
    </row>
    <row r="187" spans="1:7" s="21" customFormat="1" x14ac:dyDescent="0.25">
      <c r="A187" s="82"/>
      <c r="B187" s="18" t="s">
        <v>15</v>
      </c>
      <c r="C187" s="19" t="s">
        <v>15</v>
      </c>
      <c r="D187" s="19" t="s">
        <v>16</v>
      </c>
      <c r="E187" s="78">
        <v>342.25</v>
      </c>
      <c r="F187" s="19"/>
      <c r="G187" s="20" t="s">
        <v>15</v>
      </c>
    </row>
    <row r="188" spans="1:7" s="21" customFormat="1" x14ac:dyDescent="0.25">
      <c r="A188" s="82">
        <v>4296</v>
      </c>
      <c r="B188" s="18" t="s">
        <v>211</v>
      </c>
      <c r="C188" s="19" t="s">
        <v>212</v>
      </c>
      <c r="D188" s="19" t="s">
        <v>77</v>
      </c>
      <c r="E188" s="78">
        <v>84</v>
      </c>
      <c r="F188" s="19">
        <v>3232</v>
      </c>
      <c r="G188" s="20" t="s">
        <v>40</v>
      </c>
    </row>
    <row r="189" spans="1:7" s="21" customFormat="1" x14ac:dyDescent="0.25">
      <c r="A189" s="82"/>
      <c r="B189" s="18" t="s">
        <v>15</v>
      </c>
      <c r="C189" s="19" t="s">
        <v>15</v>
      </c>
      <c r="D189" s="19" t="s">
        <v>16</v>
      </c>
      <c r="E189" s="78">
        <v>84</v>
      </c>
      <c r="F189" s="19"/>
      <c r="G189" s="20" t="s">
        <v>15</v>
      </c>
    </row>
    <row r="190" spans="1:7" s="21" customFormat="1" x14ac:dyDescent="0.25">
      <c r="A190" s="82">
        <v>4374</v>
      </c>
      <c r="B190" s="18" t="s">
        <v>213</v>
      </c>
      <c r="C190" s="19" t="s">
        <v>214</v>
      </c>
      <c r="D190" s="19" t="s">
        <v>215</v>
      </c>
      <c r="E190" s="78">
        <v>173.22</v>
      </c>
      <c r="F190" s="19">
        <v>3222</v>
      </c>
      <c r="G190" s="20" t="s">
        <v>25</v>
      </c>
    </row>
    <row r="191" spans="1:7" s="21" customFormat="1" x14ac:dyDescent="0.25">
      <c r="A191" s="82">
        <v>4374</v>
      </c>
      <c r="B191" s="18" t="s">
        <v>213</v>
      </c>
      <c r="C191" s="19" t="s">
        <v>214</v>
      </c>
      <c r="D191" s="19" t="s">
        <v>215</v>
      </c>
      <c r="E191" s="78">
        <v>11.74</v>
      </c>
      <c r="F191" s="19">
        <v>3224</v>
      </c>
      <c r="G191" s="20" t="s">
        <v>19</v>
      </c>
    </row>
    <row r="192" spans="1:7" s="21" customFormat="1" x14ac:dyDescent="0.25">
      <c r="A192" s="82">
        <v>4374</v>
      </c>
      <c r="B192" s="18" t="s">
        <v>213</v>
      </c>
      <c r="C192" s="19" t="s">
        <v>214</v>
      </c>
      <c r="D192" s="19" t="s">
        <v>215</v>
      </c>
      <c r="E192" s="78">
        <v>72.61</v>
      </c>
      <c r="F192" s="19">
        <v>3225</v>
      </c>
      <c r="G192" s="20" t="s">
        <v>34</v>
      </c>
    </row>
    <row r="193" spans="1:7" s="21" customFormat="1" x14ac:dyDescent="0.25">
      <c r="A193" s="82"/>
      <c r="B193" s="18" t="s">
        <v>15</v>
      </c>
      <c r="C193" s="19" t="s">
        <v>15</v>
      </c>
      <c r="D193" s="19" t="s">
        <v>16</v>
      </c>
      <c r="E193" s="78">
        <f>E190+E191+E192</f>
        <v>257.57</v>
      </c>
      <c r="F193" s="19"/>
      <c r="G193" s="20" t="s">
        <v>15</v>
      </c>
    </row>
    <row r="194" spans="1:7" s="21" customFormat="1" x14ac:dyDescent="0.25">
      <c r="A194" s="82">
        <v>4382</v>
      </c>
      <c r="B194" s="18" t="s">
        <v>216</v>
      </c>
      <c r="C194" s="19" t="s">
        <v>217</v>
      </c>
      <c r="D194" s="19" t="s">
        <v>218</v>
      </c>
      <c r="E194" s="78">
        <v>2500</v>
      </c>
      <c r="F194" s="19">
        <v>3239</v>
      </c>
      <c r="G194" s="20" t="s">
        <v>49</v>
      </c>
    </row>
    <row r="195" spans="1:7" s="21" customFormat="1" x14ac:dyDescent="0.25">
      <c r="A195" s="82"/>
      <c r="B195" s="18" t="s">
        <v>15</v>
      </c>
      <c r="C195" s="19" t="s">
        <v>15</v>
      </c>
      <c r="D195" s="19" t="s">
        <v>16</v>
      </c>
      <c r="E195" s="78">
        <v>2500</v>
      </c>
      <c r="F195" s="19"/>
      <c r="G195" s="20" t="s">
        <v>15</v>
      </c>
    </row>
    <row r="196" spans="1:7" s="21" customFormat="1" x14ac:dyDescent="0.25">
      <c r="A196" s="82">
        <v>4427</v>
      </c>
      <c r="B196" s="18" t="s">
        <v>219</v>
      </c>
      <c r="C196" s="19" t="s">
        <v>220</v>
      </c>
      <c r="D196" s="19" t="s">
        <v>13</v>
      </c>
      <c r="E196" s="78">
        <v>1071.25</v>
      </c>
      <c r="F196" s="19">
        <v>4124</v>
      </c>
      <c r="G196" s="20" t="s">
        <v>52</v>
      </c>
    </row>
    <row r="197" spans="1:7" s="21" customFormat="1" x14ac:dyDescent="0.25">
      <c r="A197" s="82"/>
      <c r="B197" s="18" t="s">
        <v>15</v>
      </c>
      <c r="C197" s="19" t="s">
        <v>15</v>
      </c>
      <c r="D197" s="19" t="s">
        <v>16</v>
      </c>
      <c r="E197" s="78">
        <v>1071.25</v>
      </c>
      <c r="F197" s="19"/>
      <c r="G197" s="20" t="s">
        <v>15</v>
      </c>
    </row>
    <row r="198" spans="1:7" s="21" customFormat="1" x14ac:dyDescent="0.25">
      <c r="A198" s="82">
        <v>4497</v>
      </c>
      <c r="B198" s="18" t="s">
        <v>221</v>
      </c>
      <c r="C198" s="19" t="s">
        <v>222</v>
      </c>
      <c r="D198" s="19" t="s">
        <v>13</v>
      </c>
      <c r="E198" s="78">
        <v>2074.56</v>
      </c>
      <c r="F198" s="19">
        <v>3234</v>
      </c>
      <c r="G198" s="20" t="s">
        <v>22</v>
      </c>
    </row>
    <row r="199" spans="1:7" s="21" customFormat="1" x14ac:dyDescent="0.25">
      <c r="A199" s="82"/>
      <c r="B199" s="18" t="s">
        <v>15</v>
      </c>
      <c r="C199" s="19" t="s">
        <v>15</v>
      </c>
      <c r="D199" s="19" t="s">
        <v>16</v>
      </c>
      <c r="E199" s="78">
        <v>2074.56</v>
      </c>
      <c r="F199" s="19"/>
      <c r="G199" s="20" t="s">
        <v>15</v>
      </c>
    </row>
    <row r="200" spans="1:7" s="21" customFormat="1" x14ac:dyDescent="0.25">
      <c r="A200" s="82">
        <v>4533</v>
      </c>
      <c r="B200" s="18" t="s">
        <v>223</v>
      </c>
      <c r="C200" s="19" t="s">
        <v>224</v>
      </c>
      <c r="D200" s="19" t="s">
        <v>225</v>
      </c>
      <c r="E200" s="78">
        <v>2103.8000000000002</v>
      </c>
      <c r="F200" s="19">
        <v>3222</v>
      </c>
      <c r="G200" s="20" t="s">
        <v>25</v>
      </c>
    </row>
    <row r="201" spans="1:7" s="21" customFormat="1" x14ac:dyDescent="0.25">
      <c r="A201" s="82"/>
      <c r="B201" s="18" t="s">
        <v>15</v>
      </c>
      <c r="C201" s="19" t="s">
        <v>15</v>
      </c>
      <c r="D201" s="19" t="s">
        <v>16</v>
      </c>
      <c r="E201" s="78">
        <v>2103.8000000000002</v>
      </c>
      <c r="F201" s="19"/>
      <c r="G201" s="20" t="s">
        <v>15</v>
      </c>
    </row>
    <row r="202" spans="1:7" s="21" customFormat="1" x14ac:dyDescent="0.25">
      <c r="A202" s="82">
        <v>4554</v>
      </c>
      <c r="B202" s="18" t="s">
        <v>226</v>
      </c>
      <c r="C202" s="19" t="s">
        <v>227</v>
      </c>
      <c r="D202" s="19" t="s">
        <v>228</v>
      </c>
      <c r="E202" s="78">
        <v>500</v>
      </c>
      <c r="F202" s="19">
        <v>3227</v>
      </c>
      <c r="G202" s="20" t="s">
        <v>229</v>
      </c>
    </row>
    <row r="203" spans="1:7" s="21" customFormat="1" x14ac:dyDescent="0.25">
      <c r="A203" s="82"/>
      <c r="B203" s="18" t="s">
        <v>15</v>
      </c>
      <c r="C203" s="19" t="s">
        <v>15</v>
      </c>
      <c r="D203" s="19" t="s">
        <v>16</v>
      </c>
      <c r="E203" s="78">
        <v>500</v>
      </c>
      <c r="F203" s="19"/>
      <c r="G203" s="20" t="s">
        <v>15</v>
      </c>
    </row>
    <row r="204" spans="1:7" s="21" customFormat="1" x14ac:dyDescent="0.25">
      <c r="A204" s="82">
        <v>4620</v>
      </c>
      <c r="B204" s="18" t="s">
        <v>230</v>
      </c>
      <c r="C204" s="19" t="s">
        <v>231</v>
      </c>
      <c r="D204" s="19" t="s">
        <v>13</v>
      </c>
      <c r="E204" s="78">
        <v>230.29</v>
      </c>
      <c r="F204" s="19">
        <v>3223</v>
      </c>
      <c r="G204" s="20" t="s">
        <v>57</v>
      </c>
    </row>
    <row r="205" spans="1:7" s="21" customFormat="1" x14ac:dyDescent="0.25">
      <c r="A205" s="82">
        <v>4620</v>
      </c>
      <c r="B205" s="18" t="s">
        <v>230</v>
      </c>
      <c r="C205" s="19" t="s">
        <v>231</v>
      </c>
      <c r="D205" s="19" t="s">
        <v>13</v>
      </c>
      <c r="E205" s="78">
        <v>248.85</v>
      </c>
      <c r="F205" s="19">
        <v>3234</v>
      </c>
      <c r="G205" s="20" t="s">
        <v>22</v>
      </c>
    </row>
    <row r="206" spans="1:7" s="21" customFormat="1" x14ac:dyDescent="0.25">
      <c r="A206" s="82">
        <v>4620</v>
      </c>
      <c r="B206" s="18" t="s">
        <v>230</v>
      </c>
      <c r="C206" s="19" t="s">
        <v>231</v>
      </c>
      <c r="D206" s="19" t="s">
        <v>13</v>
      </c>
      <c r="E206" s="78">
        <v>4273.6899999999996</v>
      </c>
      <c r="F206" s="19">
        <v>3235</v>
      </c>
      <c r="G206" s="20" t="s">
        <v>104</v>
      </c>
    </row>
    <row r="207" spans="1:7" s="21" customFormat="1" x14ac:dyDescent="0.25">
      <c r="A207" s="82">
        <v>4620</v>
      </c>
      <c r="B207" s="18" t="s">
        <v>230</v>
      </c>
      <c r="C207" s="19" t="s">
        <v>231</v>
      </c>
      <c r="D207" s="19" t="s">
        <v>13</v>
      </c>
      <c r="E207" s="78">
        <v>111.11</v>
      </c>
      <c r="F207" s="19">
        <v>3239</v>
      </c>
      <c r="G207" s="20" t="s">
        <v>49</v>
      </c>
    </row>
    <row r="208" spans="1:7" s="21" customFormat="1" x14ac:dyDescent="0.25">
      <c r="A208" s="82"/>
      <c r="B208" s="18" t="s">
        <v>15</v>
      </c>
      <c r="C208" s="19" t="s">
        <v>15</v>
      </c>
      <c r="D208" s="19" t="s">
        <v>16</v>
      </c>
      <c r="E208" s="78">
        <f>E204+E205+E206+E207</f>
        <v>4863.9399999999996</v>
      </c>
      <c r="F208" s="19"/>
      <c r="G208" s="20" t="s">
        <v>15</v>
      </c>
    </row>
    <row r="209" spans="1:7" s="21" customFormat="1" x14ac:dyDescent="0.25">
      <c r="A209" s="82">
        <v>4706</v>
      </c>
      <c r="B209" s="18" t="s">
        <v>232</v>
      </c>
      <c r="C209" s="22">
        <v>95243482140</v>
      </c>
      <c r="D209" s="19" t="s">
        <v>133</v>
      </c>
      <c r="E209" s="78">
        <v>43.13</v>
      </c>
      <c r="F209" s="19">
        <v>3222</v>
      </c>
      <c r="G209" s="20" t="s">
        <v>25</v>
      </c>
    </row>
    <row r="210" spans="1:7" s="21" customFormat="1" x14ac:dyDescent="0.25">
      <c r="A210" s="82"/>
      <c r="B210" s="18"/>
      <c r="C210" s="19"/>
      <c r="D210" s="19" t="s">
        <v>16</v>
      </c>
      <c r="E210" s="78">
        <f>E209</f>
        <v>43.13</v>
      </c>
      <c r="F210" s="19"/>
      <c r="G210" s="20"/>
    </row>
    <row r="211" spans="1:7" s="21" customFormat="1" x14ac:dyDescent="0.25">
      <c r="A211" s="82">
        <v>4711</v>
      </c>
      <c r="B211" s="18" t="s">
        <v>233</v>
      </c>
      <c r="C211" s="19" t="s">
        <v>234</v>
      </c>
      <c r="D211" s="19" t="s">
        <v>13</v>
      </c>
      <c r="E211" s="78">
        <v>3900</v>
      </c>
      <c r="F211" s="19">
        <v>3239</v>
      </c>
      <c r="G211" s="20" t="s">
        <v>49</v>
      </c>
    </row>
    <row r="212" spans="1:7" s="21" customFormat="1" x14ac:dyDescent="0.25">
      <c r="A212" s="82"/>
      <c r="B212" s="18" t="s">
        <v>15</v>
      </c>
      <c r="C212" s="19" t="s">
        <v>15</v>
      </c>
      <c r="D212" s="19" t="s">
        <v>16</v>
      </c>
      <c r="E212" s="78">
        <v>3900</v>
      </c>
      <c r="F212" s="19"/>
      <c r="G212" s="20" t="s">
        <v>15</v>
      </c>
    </row>
    <row r="213" spans="1:7" s="21" customFormat="1" x14ac:dyDescent="0.25">
      <c r="A213" s="82">
        <v>4728</v>
      </c>
      <c r="B213" s="18" t="s">
        <v>235</v>
      </c>
      <c r="C213" s="19" t="s">
        <v>236</v>
      </c>
      <c r="D213" s="19" t="s">
        <v>13</v>
      </c>
      <c r="E213" s="78">
        <v>8200</v>
      </c>
      <c r="F213" s="19">
        <v>3239</v>
      </c>
      <c r="G213" s="20" t="s">
        <v>49</v>
      </c>
    </row>
    <row r="214" spans="1:7" s="21" customFormat="1" x14ac:dyDescent="0.25">
      <c r="A214" s="82">
        <v>4728</v>
      </c>
      <c r="B214" s="18" t="s">
        <v>235</v>
      </c>
      <c r="C214" s="19" t="s">
        <v>236</v>
      </c>
      <c r="D214" s="19" t="s">
        <v>13</v>
      </c>
      <c r="E214" s="78">
        <v>13500</v>
      </c>
      <c r="F214" s="19">
        <v>4124</v>
      </c>
      <c r="G214" s="20" t="s">
        <v>52</v>
      </c>
    </row>
    <row r="215" spans="1:7" s="21" customFormat="1" x14ac:dyDescent="0.25">
      <c r="A215" s="82"/>
      <c r="B215" s="18" t="s">
        <v>15</v>
      </c>
      <c r="C215" s="19" t="s">
        <v>15</v>
      </c>
      <c r="D215" s="19" t="s">
        <v>16</v>
      </c>
      <c r="E215" s="78">
        <v>21700</v>
      </c>
      <c r="F215" s="19"/>
      <c r="G215" s="20" t="s">
        <v>15</v>
      </c>
    </row>
    <row r="216" spans="1:7" s="21" customFormat="1" x14ac:dyDescent="0.25">
      <c r="A216" s="82">
        <v>4799</v>
      </c>
      <c r="B216" s="18" t="s">
        <v>237</v>
      </c>
      <c r="C216" s="19" t="s">
        <v>238</v>
      </c>
      <c r="D216" s="19" t="s">
        <v>71</v>
      </c>
      <c r="E216" s="78">
        <v>67.849999999999994</v>
      </c>
      <c r="F216" s="19">
        <v>3231</v>
      </c>
      <c r="G216" s="20" t="s">
        <v>14</v>
      </c>
    </row>
    <row r="217" spans="1:7" s="21" customFormat="1" x14ac:dyDescent="0.25">
      <c r="A217" s="82"/>
      <c r="B217" s="18" t="s">
        <v>15</v>
      </c>
      <c r="C217" s="19" t="s">
        <v>15</v>
      </c>
      <c r="D217" s="19" t="s">
        <v>16</v>
      </c>
      <c r="E217" s="78">
        <v>67.849999999999994</v>
      </c>
      <c r="F217" s="19"/>
      <c r="G217" s="20" t="s">
        <v>15</v>
      </c>
    </row>
    <row r="218" spans="1:7" s="21" customFormat="1" x14ac:dyDescent="0.25">
      <c r="A218" s="82">
        <v>4800</v>
      </c>
      <c r="B218" s="18" t="s">
        <v>239</v>
      </c>
      <c r="C218" s="19" t="s">
        <v>240</v>
      </c>
      <c r="D218" s="19" t="s">
        <v>13</v>
      </c>
      <c r="E218" s="78">
        <v>751.25</v>
      </c>
      <c r="F218" s="19">
        <v>3221</v>
      </c>
      <c r="G218" s="20" t="s">
        <v>90</v>
      </c>
    </row>
    <row r="219" spans="1:7" s="21" customFormat="1" x14ac:dyDescent="0.25">
      <c r="A219" s="82"/>
      <c r="B219" s="18" t="s">
        <v>15</v>
      </c>
      <c r="C219" s="19" t="s">
        <v>15</v>
      </c>
      <c r="D219" s="19" t="s">
        <v>16</v>
      </c>
      <c r="E219" s="78">
        <v>751.25</v>
      </c>
      <c r="F219" s="19"/>
      <c r="G219" s="20" t="s">
        <v>15</v>
      </c>
    </row>
    <row r="220" spans="1:7" s="21" customFormat="1" x14ac:dyDescent="0.25">
      <c r="A220" s="82">
        <v>4869</v>
      </c>
      <c r="B220" s="18" t="s">
        <v>241</v>
      </c>
      <c r="C220" s="19" t="s">
        <v>242</v>
      </c>
      <c r="D220" s="19" t="s">
        <v>13</v>
      </c>
      <c r="E220" s="78">
        <v>4260</v>
      </c>
      <c r="F220" s="19">
        <v>3239</v>
      </c>
      <c r="G220" s="20" t="s">
        <v>49</v>
      </c>
    </row>
    <row r="221" spans="1:7" s="21" customFormat="1" x14ac:dyDescent="0.25">
      <c r="A221" s="82"/>
      <c r="B221" s="18" t="s">
        <v>15</v>
      </c>
      <c r="C221" s="19" t="s">
        <v>15</v>
      </c>
      <c r="D221" s="19" t="s">
        <v>16</v>
      </c>
      <c r="E221" s="78">
        <v>4260</v>
      </c>
      <c r="F221" s="19"/>
      <c r="G221" s="20" t="s">
        <v>15</v>
      </c>
    </row>
    <row r="222" spans="1:7" s="21" customFormat="1" x14ac:dyDescent="0.25">
      <c r="A222" s="82">
        <v>4935</v>
      </c>
      <c r="B222" s="18" t="s">
        <v>243</v>
      </c>
      <c r="C222" s="19" t="s">
        <v>244</v>
      </c>
      <c r="D222" s="19" t="s">
        <v>245</v>
      </c>
      <c r="E222" s="78">
        <v>9375</v>
      </c>
      <c r="F222" s="19">
        <v>3239</v>
      </c>
      <c r="G222" s="20" t="s">
        <v>49</v>
      </c>
    </row>
    <row r="223" spans="1:7" s="21" customFormat="1" x14ac:dyDescent="0.25">
      <c r="A223" s="82"/>
      <c r="B223" s="18" t="s">
        <v>15</v>
      </c>
      <c r="C223" s="19" t="s">
        <v>15</v>
      </c>
      <c r="D223" s="19" t="s">
        <v>16</v>
      </c>
      <c r="E223" s="78">
        <v>9375</v>
      </c>
      <c r="F223" s="19"/>
      <c r="G223" s="20" t="s">
        <v>15</v>
      </c>
    </row>
    <row r="224" spans="1:7" s="21" customFormat="1" x14ac:dyDescent="0.25">
      <c r="A224" s="82">
        <v>4939</v>
      </c>
      <c r="B224" s="18" t="s">
        <v>246</v>
      </c>
      <c r="C224" s="19" t="s">
        <v>247</v>
      </c>
      <c r="D224" s="19" t="s">
        <v>181</v>
      </c>
      <c r="E224" s="78">
        <v>2993.63</v>
      </c>
      <c r="F224" s="19">
        <v>3223</v>
      </c>
      <c r="G224" s="20" t="s">
        <v>57</v>
      </c>
    </row>
    <row r="225" spans="1:7" s="21" customFormat="1" x14ac:dyDescent="0.25">
      <c r="A225" s="82"/>
      <c r="B225" s="18" t="s">
        <v>15</v>
      </c>
      <c r="C225" s="19" t="s">
        <v>15</v>
      </c>
      <c r="D225" s="19" t="s">
        <v>16</v>
      </c>
      <c r="E225" s="78">
        <v>2993.63</v>
      </c>
      <c r="F225" s="19"/>
      <c r="G225" s="20" t="s">
        <v>15</v>
      </c>
    </row>
    <row r="226" spans="1:7" s="21" customFormat="1" x14ac:dyDescent="0.25">
      <c r="A226" s="82">
        <v>50</v>
      </c>
      <c r="B226" s="18" t="s">
        <v>248</v>
      </c>
      <c r="C226" s="19" t="s">
        <v>249</v>
      </c>
      <c r="D226" s="19" t="s">
        <v>13</v>
      </c>
      <c r="E226" s="78">
        <v>3136.69</v>
      </c>
      <c r="F226" s="19">
        <v>3237</v>
      </c>
      <c r="G226" s="20" t="s">
        <v>44</v>
      </c>
    </row>
    <row r="227" spans="1:7" s="21" customFormat="1" x14ac:dyDescent="0.25">
      <c r="A227" s="82"/>
      <c r="B227" s="18" t="s">
        <v>15</v>
      </c>
      <c r="C227" s="19" t="s">
        <v>15</v>
      </c>
      <c r="D227" s="19" t="s">
        <v>16</v>
      </c>
      <c r="E227" s="78">
        <v>3136.69</v>
      </c>
      <c r="F227" s="19"/>
      <c r="G227" s="20" t="s">
        <v>15</v>
      </c>
    </row>
    <row r="228" spans="1:7" s="21" customFormat="1" x14ac:dyDescent="0.25">
      <c r="A228" s="82">
        <v>5004</v>
      </c>
      <c r="B228" s="18" t="s">
        <v>250</v>
      </c>
      <c r="C228" s="19" t="s">
        <v>251</v>
      </c>
      <c r="D228" s="19" t="s">
        <v>71</v>
      </c>
      <c r="E228" s="78">
        <v>34271.879999999997</v>
      </c>
      <c r="F228" s="19">
        <v>3239</v>
      </c>
      <c r="G228" s="20" t="s">
        <v>49</v>
      </c>
    </row>
    <row r="229" spans="1:7" s="21" customFormat="1" x14ac:dyDescent="0.25">
      <c r="A229" s="82"/>
      <c r="B229" s="18" t="s">
        <v>15</v>
      </c>
      <c r="C229" s="19" t="s">
        <v>15</v>
      </c>
      <c r="D229" s="19" t="s">
        <v>16</v>
      </c>
      <c r="E229" s="78">
        <v>34271.879999999997</v>
      </c>
      <c r="F229" s="19"/>
      <c r="G229" s="20" t="s">
        <v>15</v>
      </c>
    </row>
    <row r="230" spans="1:7" s="21" customFormat="1" x14ac:dyDescent="0.25">
      <c r="A230" s="82">
        <v>507</v>
      </c>
      <c r="B230" s="18" t="s">
        <v>252</v>
      </c>
      <c r="C230" s="22">
        <v>93712633315</v>
      </c>
      <c r="D230" s="19" t="s">
        <v>13</v>
      </c>
      <c r="E230" s="78">
        <v>1312.9</v>
      </c>
      <c r="F230" s="19">
        <v>3211</v>
      </c>
      <c r="G230" s="20" t="s">
        <v>67</v>
      </c>
    </row>
    <row r="231" spans="1:7" s="21" customFormat="1" x14ac:dyDescent="0.25">
      <c r="A231" s="82"/>
      <c r="B231" s="18"/>
      <c r="C231" s="19"/>
      <c r="D231" s="19" t="s">
        <v>16</v>
      </c>
      <c r="E231" s="78">
        <f>E230</f>
        <v>1312.9</v>
      </c>
      <c r="F231" s="19"/>
      <c r="G231" s="20"/>
    </row>
    <row r="232" spans="1:7" s="21" customFormat="1" x14ac:dyDescent="0.25">
      <c r="A232" s="82">
        <v>5160</v>
      </c>
      <c r="B232" s="18" t="s">
        <v>253</v>
      </c>
      <c r="C232" s="19" t="s">
        <v>254</v>
      </c>
      <c r="D232" s="19" t="s">
        <v>71</v>
      </c>
      <c r="E232" s="78">
        <v>47.83</v>
      </c>
      <c r="F232" s="19">
        <v>3224</v>
      </c>
      <c r="G232" s="20" t="s">
        <v>19</v>
      </c>
    </row>
    <row r="233" spans="1:7" s="21" customFormat="1" x14ac:dyDescent="0.25">
      <c r="A233" s="82">
        <v>5160</v>
      </c>
      <c r="B233" s="18" t="s">
        <v>253</v>
      </c>
      <c r="C233" s="19" t="s">
        <v>254</v>
      </c>
      <c r="D233" s="19" t="s">
        <v>71</v>
      </c>
      <c r="E233" s="78">
        <v>48.92</v>
      </c>
      <c r="F233" s="19">
        <v>3225</v>
      </c>
      <c r="G233" s="20" t="s">
        <v>34</v>
      </c>
    </row>
    <row r="234" spans="1:7" s="21" customFormat="1" x14ac:dyDescent="0.25">
      <c r="A234" s="82"/>
      <c r="B234" s="18" t="s">
        <v>15</v>
      </c>
      <c r="C234" s="19" t="s">
        <v>15</v>
      </c>
      <c r="D234" s="19" t="s">
        <v>16</v>
      </c>
      <c r="E234" s="78">
        <f>E232+E233</f>
        <v>96.75</v>
      </c>
      <c r="F234" s="19"/>
      <c r="G234" s="20" t="s">
        <v>15</v>
      </c>
    </row>
    <row r="235" spans="1:7" s="21" customFormat="1" x14ac:dyDescent="0.25">
      <c r="A235" s="82">
        <v>517</v>
      </c>
      <c r="B235" s="18" t="s">
        <v>255</v>
      </c>
      <c r="C235" s="19" t="s">
        <v>256</v>
      </c>
      <c r="D235" s="19" t="s">
        <v>77</v>
      </c>
      <c r="E235" s="78">
        <v>75.27</v>
      </c>
      <c r="F235" s="19">
        <v>3234</v>
      </c>
      <c r="G235" s="20" t="s">
        <v>22</v>
      </c>
    </row>
    <row r="236" spans="1:7" s="21" customFormat="1" x14ac:dyDescent="0.25">
      <c r="A236" s="82"/>
      <c r="B236" s="18" t="s">
        <v>15</v>
      </c>
      <c r="C236" s="19" t="s">
        <v>15</v>
      </c>
      <c r="D236" s="19" t="s">
        <v>16</v>
      </c>
      <c r="E236" s="78">
        <v>75.27</v>
      </c>
      <c r="F236" s="19"/>
      <c r="G236" s="20" t="s">
        <v>15</v>
      </c>
    </row>
    <row r="237" spans="1:7" s="21" customFormat="1" x14ac:dyDescent="0.25">
      <c r="A237" s="82">
        <v>5201</v>
      </c>
      <c r="B237" s="18" t="s">
        <v>257</v>
      </c>
      <c r="C237" s="19" t="s">
        <v>258</v>
      </c>
      <c r="D237" s="19" t="s">
        <v>259</v>
      </c>
      <c r="E237" s="78">
        <v>36534.379999999997</v>
      </c>
      <c r="F237" s="19">
        <v>3239</v>
      </c>
      <c r="G237" s="20" t="s">
        <v>49</v>
      </c>
    </row>
    <row r="238" spans="1:7" s="21" customFormat="1" x14ac:dyDescent="0.25">
      <c r="A238" s="82"/>
      <c r="B238" s="18" t="s">
        <v>15</v>
      </c>
      <c r="C238" s="19" t="s">
        <v>15</v>
      </c>
      <c r="D238" s="19" t="s">
        <v>16</v>
      </c>
      <c r="E238" s="78">
        <v>36534.379999999997</v>
      </c>
      <c r="F238" s="19"/>
      <c r="G238" s="20" t="s">
        <v>15</v>
      </c>
    </row>
    <row r="239" spans="1:7" s="21" customFormat="1" x14ac:dyDescent="0.25">
      <c r="A239" s="82">
        <v>5212</v>
      </c>
      <c r="B239" s="18" t="s">
        <v>260</v>
      </c>
      <c r="C239" s="19" t="s">
        <v>261</v>
      </c>
      <c r="D239" s="19" t="s">
        <v>13</v>
      </c>
      <c r="E239" s="78">
        <v>184.62</v>
      </c>
      <c r="F239" s="19">
        <v>3223</v>
      </c>
      <c r="G239" s="20" t="s">
        <v>57</v>
      </c>
    </row>
    <row r="240" spans="1:7" s="21" customFormat="1" x14ac:dyDescent="0.25">
      <c r="A240" s="82"/>
      <c r="B240" s="18" t="s">
        <v>15</v>
      </c>
      <c r="C240" s="19" t="s">
        <v>15</v>
      </c>
      <c r="D240" s="19" t="s">
        <v>16</v>
      </c>
      <c r="E240" s="78">
        <v>184.62</v>
      </c>
      <c r="F240" s="19"/>
      <c r="G240" s="20" t="s">
        <v>15</v>
      </c>
    </row>
    <row r="241" spans="1:7" s="21" customFormat="1" x14ac:dyDescent="0.25">
      <c r="A241" s="82">
        <v>5228</v>
      </c>
      <c r="B241" s="18" t="s">
        <v>262</v>
      </c>
      <c r="C241" s="19" t="s">
        <v>263</v>
      </c>
      <c r="D241" s="19" t="s">
        <v>264</v>
      </c>
      <c r="E241" s="78">
        <v>1285.6099999999999</v>
      </c>
      <c r="F241" s="19">
        <v>3211</v>
      </c>
      <c r="G241" s="20" t="s">
        <v>67</v>
      </c>
    </row>
    <row r="242" spans="1:7" s="21" customFormat="1" x14ac:dyDescent="0.25">
      <c r="A242" s="82"/>
      <c r="B242" s="18" t="s">
        <v>15</v>
      </c>
      <c r="C242" s="19" t="s">
        <v>15</v>
      </c>
      <c r="D242" s="19" t="s">
        <v>16</v>
      </c>
      <c r="E242" s="78">
        <v>1285.6099999999999</v>
      </c>
      <c r="F242" s="19"/>
      <c r="G242" s="20" t="s">
        <v>15</v>
      </c>
    </row>
    <row r="243" spans="1:7" s="21" customFormat="1" x14ac:dyDescent="0.25">
      <c r="A243" s="82">
        <v>5364</v>
      </c>
      <c r="B243" s="18" t="s">
        <v>265</v>
      </c>
      <c r="C243" s="19" t="s">
        <v>266</v>
      </c>
      <c r="D243" s="19" t="s">
        <v>74</v>
      </c>
      <c r="E243" s="78">
        <v>763.2</v>
      </c>
      <c r="F243" s="19">
        <v>3239</v>
      </c>
      <c r="G243" s="20" t="s">
        <v>49</v>
      </c>
    </row>
    <row r="244" spans="1:7" s="21" customFormat="1" x14ac:dyDescent="0.25">
      <c r="A244" s="82"/>
      <c r="B244" s="18" t="s">
        <v>15</v>
      </c>
      <c r="C244" s="19" t="s">
        <v>15</v>
      </c>
      <c r="D244" s="19" t="s">
        <v>16</v>
      </c>
      <c r="E244" s="78">
        <v>763.2</v>
      </c>
      <c r="F244" s="19"/>
      <c r="G244" s="20" t="s">
        <v>15</v>
      </c>
    </row>
    <row r="245" spans="1:7" s="21" customFormat="1" x14ac:dyDescent="0.25">
      <c r="A245" s="82">
        <v>54</v>
      </c>
      <c r="B245" s="18" t="s">
        <v>267</v>
      </c>
      <c r="C245" s="19" t="s">
        <v>268</v>
      </c>
      <c r="D245" s="19" t="s">
        <v>116</v>
      </c>
      <c r="E245" s="78">
        <v>85.58</v>
      </c>
      <c r="F245" s="19">
        <v>3234</v>
      </c>
      <c r="G245" s="20" t="s">
        <v>22</v>
      </c>
    </row>
    <row r="246" spans="1:7" s="21" customFormat="1" x14ac:dyDescent="0.25">
      <c r="A246" s="82"/>
      <c r="B246" s="18" t="s">
        <v>15</v>
      </c>
      <c r="C246" s="19" t="s">
        <v>15</v>
      </c>
      <c r="D246" s="19" t="s">
        <v>16</v>
      </c>
      <c r="E246" s="78">
        <v>85.58</v>
      </c>
      <c r="F246" s="19"/>
      <c r="G246" s="20" t="s">
        <v>15</v>
      </c>
    </row>
    <row r="247" spans="1:7" s="21" customFormat="1" x14ac:dyDescent="0.25">
      <c r="A247" s="82">
        <v>5420</v>
      </c>
      <c r="B247" s="18" t="s">
        <v>269</v>
      </c>
      <c r="C247" s="19" t="s">
        <v>270</v>
      </c>
      <c r="D247" s="19" t="s">
        <v>13</v>
      </c>
      <c r="E247" s="78">
        <v>137.5</v>
      </c>
      <c r="F247" s="19">
        <v>3232</v>
      </c>
      <c r="G247" s="20" t="s">
        <v>40</v>
      </c>
    </row>
    <row r="248" spans="1:7" s="21" customFormat="1" x14ac:dyDescent="0.25">
      <c r="A248" s="82"/>
      <c r="B248" s="18" t="s">
        <v>15</v>
      </c>
      <c r="C248" s="19" t="s">
        <v>15</v>
      </c>
      <c r="D248" s="19" t="s">
        <v>16</v>
      </c>
      <c r="E248" s="78">
        <v>137.5</v>
      </c>
      <c r="F248" s="19"/>
      <c r="G248" s="20" t="s">
        <v>15</v>
      </c>
    </row>
    <row r="249" spans="1:7" s="21" customFormat="1" x14ac:dyDescent="0.25">
      <c r="A249" s="82">
        <v>5431</v>
      </c>
      <c r="B249" s="18" t="s">
        <v>271</v>
      </c>
      <c r="C249" s="19" t="s">
        <v>272</v>
      </c>
      <c r="D249" s="19" t="s">
        <v>174</v>
      </c>
      <c r="E249" s="78">
        <v>46.91</v>
      </c>
      <c r="F249" s="19">
        <v>3234</v>
      </c>
      <c r="G249" s="20" t="s">
        <v>22</v>
      </c>
    </row>
    <row r="250" spans="1:7" s="21" customFormat="1" x14ac:dyDescent="0.25">
      <c r="A250" s="82"/>
      <c r="B250" s="18" t="s">
        <v>15</v>
      </c>
      <c r="C250" s="19" t="s">
        <v>15</v>
      </c>
      <c r="D250" s="19" t="s">
        <v>16</v>
      </c>
      <c r="E250" s="78">
        <v>46.91</v>
      </c>
      <c r="F250" s="19"/>
      <c r="G250" s="20" t="s">
        <v>15</v>
      </c>
    </row>
    <row r="251" spans="1:7" s="21" customFormat="1" x14ac:dyDescent="0.25">
      <c r="A251" s="82">
        <v>5432</v>
      </c>
      <c r="B251" s="18" t="s">
        <v>273</v>
      </c>
      <c r="C251" s="19" t="s">
        <v>274</v>
      </c>
      <c r="D251" s="19" t="s">
        <v>13</v>
      </c>
      <c r="E251" s="78">
        <v>6.98</v>
      </c>
      <c r="F251" s="19">
        <v>3221</v>
      </c>
      <c r="G251" s="20" t="s">
        <v>90</v>
      </c>
    </row>
    <row r="252" spans="1:7" s="21" customFormat="1" x14ac:dyDescent="0.25">
      <c r="A252" s="82">
        <v>5432</v>
      </c>
      <c r="B252" s="18" t="s">
        <v>273</v>
      </c>
      <c r="C252" s="19" t="s">
        <v>274</v>
      </c>
      <c r="D252" s="19" t="s">
        <v>13</v>
      </c>
      <c r="E252" s="78">
        <v>286.29000000000002</v>
      </c>
      <c r="F252" s="19">
        <v>3234</v>
      </c>
      <c r="G252" s="20" t="s">
        <v>22</v>
      </c>
    </row>
    <row r="253" spans="1:7" s="21" customFormat="1" x14ac:dyDescent="0.25">
      <c r="A253" s="82">
        <v>5432</v>
      </c>
      <c r="B253" s="18" t="s">
        <v>273</v>
      </c>
      <c r="C253" s="19" t="s">
        <v>274</v>
      </c>
      <c r="D253" s="19" t="s">
        <v>13</v>
      </c>
      <c r="E253" s="78">
        <v>105.54</v>
      </c>
      <c r="F253" s="19">
        <v>3235</v>
      </c>
      <c r="G253" s="20" t="s">
        <v>104</v>
      </c>
    </row>
    <row r="254" spans="1:7" s="21" customFormat="1" x14ac:dyDescent="0.25">
      <c r="A254" s="82"/>
      <c r="B254" s="18" t="s">
        <v>15</v>
      </c>
      <c r="C254" s="19" t="s">
        <v>15</v>
      </c>
      <c r="D254" s="19" t="s">
        <v>16</v>
      </c>
      <c r="E254" s="78">
        <f>E251+E252+E253</f>
        <v>398.81000000000006</v>
      </c>
      <c r="F254" s="19"/>
      <c r="G254" s="20" t="s">
        <v>15</v>
      </c>
    </row>
    <row r="255" spans="1:7" s="21" customFormat="1" x14ac:dyDescent="0.25">
      <c r="A255" s="82">
        <v>5497</v>
      </c>
      <c r="B255" s="18" t="s">
        <v>275</v>
      </c>
      <c r="C255" s="19" t="s">
        <v>276</v>
      </c>
      <c r="D255" s="19" t="s">
        <v>277</v>
      </c>
      <c r="E255" s="78">
        <v>250</v>
      </c>
      <c r="F255" s="19">
        <v>3234</v>
      </c>
      <c r="G255" s="20" t="s">
        <v>22</v>
      </c>
    </row>
    <row r="256" spans="1:7" s="21" customFormat="1" x14ac:dyDescent="0.25">
      <c r="A256" s="82"/>
      <c r="B256" s="18" t="s">
        <v>15</v>
      </c>
      <c r="C256" s="19" t="s">
        <v>15</v>
      </c>
      <c r="D256" s="19" t="s">
        <v>16</v>
      </c>
      <c r="E256" s="78">
        <v>250</v>
      </c>
      <c r="F256" s="19"/>
      <c r="G256" s="20" t="s">
        <v>15</v>
      </c>
    </row>
    <row r="257" spans="1:7" s="21" customFormat="1" x14ac:dyDescent="0.25">
      <c r="A257" s="82">
        <v>5500</v>
      </c>
      <c r="B257" s="18" t="s">
        <v>278</v>
      </c>
      <c r="C257" s="19" t="s">
        <v>279</v>
      </c>
      <c r="D257" s="19" t="s">
        <v>280</v>
      </c>
      <c r="E257" s="78">
        <v>600</v>
      </c>
      <c r="F257" s="19">
        <v>3239</v>
      </c>
      <c r="G257" s="20" t="s">
        <v>49</v>
      </c>
    </row>
    <row r="258" spans="1:7" s="21" customFormat="1" x14ac:dyDescent="0.25">
      <c r="A258" s="82"/>
      <c r="B258" s="18" t="s">
        <v>15</v>
      </c>
      <c r="C258" s="19" t="s">
        <v>15</v>
      </c>
      <c r="D258" s="19" t="s">
        <v>16</v>
      </c>
      <c r="E258" s="78">
        <v>600</v>
      </c>
      <c r="F258" s="19"/>
      <c r="G258" s="20" t="s">
        <v>15</v>
      </c>
    </row>
    <row r="259" spans="1:7" s="21" customFormat="1" x14ac:dyDescent="0.25">
      <c r="A259" s="82">
        <v>57</v>
      </c>
      <c r="B259" s="18" t="s">
        <v>281</v>
      </c>
      <c r="C259" s="19" t="s">
        <v>282</v>
      </c>
      <c r="D259" s="19" t="s">
        <v>93</v>
      </c>
      <c r="E259" s="78">
        <v>25.91</v>
      </c>
      <c r="F259" s="19">
        <v>3234</v>
      </c>
      <c r="G259" s="20" t="s">
        <v>22</v>
      </c>
    </row>
    <row r="260" spans="1:7" s="21" customFormat="1" x14ac:dyDescent="0.25">
      <c r="A260" s="82"/>
      <c r="B260" s="18" t="s">
        <v>15</v>
      </c>
      <c r="C260" s="19" t="s">
        <v>15</v>
      </c>
      <c r="D260" s="19" t="s">
        <v>16</v>
      </c>
      <c r="E260" s="78">
        <v>25.91</v>
      </c>
      <c r="F260" s="19"/>
      <c r="G260" s="20" t="s">
        <v>15</v>
      </c>
    </row>
    <row r="261" spans="1:7" s="21" customFormat="1" x14ac:dyDescent="0.25">
      <c r="A261" s="82">
        <v>58</v>
      </c>
      <c r="B261" s="18" t="s">
        <v>283</v>
      </c>
      <c r="C261" s="19" t="s">
        <v>284</v>
      </c>
      <c r="D261" s="19" t="s">
        <v>28</v>
      </c>
      <c r="E261" s="78">
        <v>22.74</v>
      </c>
      <c r="F261" s="19">
        <v>3234</v>
      </c>
      <c r="G261" s="20" t="s">
        <v>22</v>
      </c>
    </row>
    <row r="262" spans="1:7" s="21" customFormat="1" x14ac:dyDescent="0.25">
      <c r="A262" s="82"/>
      <c r="B262" s="18" t="s">
        <v>15</v>
      </c>
      <c r="C262" s="19" t="s">
        <v>15</v>
      </c>
      <c r="D262" s="19" t="s">
        <v>16</v>
      </c>
      <c r="E262" s="78">
        <v>22.74</v>
      </c>
      <c r="F262" s="19"/>
      <c r="G262" s="20" t="s">
        <v>15</v>
      </c>
    </row>
    <row r="263" spans="1:7" s="21" customFormat="1" x14ac:dyDescent="0.25">
      <c r="A263" s="82">
        <v>60</v>
      </c>
      <c r="B263" s="18" t="s">
        <v>285</v>
      </c>
      <c r="C263" s="19" t="s">
        <v>286</v>
      </c>
      <c r="D263" s="19" t="s">
        <v>13</v>
      </c>
      <c r="E263" s="78">
        <v>872.54</v>
      </c>
      <c r="F263" s="19">
        <v>3234</v>
      </c>
      <c r="G263" s="20" t="s">
        <v>22</v>
      </c>
    </row>
    <row r="264" spans="1:7" s="21" customFormat="1" x14ac:dyDescent="0.25">
      <c r="A264" s="82"/>
      <c r="B264" s="18" t="s">
        <v>15</v>
      </c>
      <c r="C264" s="19" t="s">
        <v>15</v>
      </c>
      <c r="D264" s="19" t="s">
        <v>16</v>
      </c>
      <c r="E264" s="78">
        <v>872.54</v>
      </c>
      <c r="F264" s="19"/>
      <c r="G264" s="20" t="s">
        <v>15</v>
      </c>
    </row>
    <row r="265" spans="1:7" s="21" customFormat="1" x14ac:dyDescent="0.25">
      <c r="A265" s="82">
        <v>6080</v>
      </c>
      <c r="B265" s="18" t="s">
        <v>287</v>
      </c>
      <c r="C265" s="22">
        <v>51644974425</v>
      </c>
      <c r="D265" s="19" t="s">
        <v>77</v>
      </c>
      <c r="E265" s="78">
        <v>787.5</v>
      </c>
      <c r="F265" s="19">
        <v>3221</v>
      </c>
      <c r="G265" s="20" t="s">
        <v>90</v>
      </c>
    </row>
    <row r="266" spans="1:7" s="21" customFormat="1" x14ac:dyDescent="0.25">
      <c r="A266" s="82"/>
      <c r="B266" s="18"/>
      <c r="C266" s="19"/>
      <c r="D266" s="19" t="s">
        <v>16</v>
      </c>
      <c r="E266" s="78">
        <f>E265</f>
        <v>787.5</v>
      </c>
      <c r="F266" s="19"/>
      <c r="G266" s="20"/>
    </row>
    <row r="267" spans="1:7" s="21" customFormat="1" x14ac:dyDescent="0.25">
      <c r="A267" s="82">
        <v>6010</v>
      </c>
      <c r="B267" s="18" t="s">
        <v>288</v>
      </c>
      <c r="C267" s="19" t="s">
        <v>289</v>
      </c>
      <c r="D267" s="19" t="s">
        <v>290</v>
      </c>
      <c r="E267" s="78">
        <v>1203.75</v>
      </c>
      <c r="F267" s="19">
        <v>3232</v>
      </c>
      <c r="G267" s="20" t="s">
        <v>40</v>
      </c>
    </row>
    <row r="268" spans="1:7" s="21" customFormat="1" x14ac:dyDescent="0.25">
      <c r="A268" s="82"/>
      <c r="B268" s="18" t="s">
        <v>15</v>
      </c>
      <c r="C268" s="19" t="s">
        <v>15</v>
      </c>
      <c r="D268" s="19" t="s">
        <v>16</v>
      </c>
      <c r="E268" s="78">
        <v>1203.75</v>
      </c>
      <c r="F268" s="19"/>
      <c r="G268" s="20" t="s">
        <v>15</v>
      </c>
    </row>
    <row r="269" spans="1:7" s="21" customFormat="1" x14ac:dyDescent="0.25">
      <c r="A269" s="82">
        <v>602</v>
      </c>
      <c r="B269" s="18" t="s">
        <v>291</v>
      </c>
      <c r="C269" s="19" t="s">
        <v>292</v>
      </c>
      <c r="D269" s="19" t="s">
        <v>13</v>
      </c>
      <c r="E269" s="78">
        <v>149.85</v>
      </c>
      <c r="F269" s="19">
        <v>3234</v>
      </c>
      <c r="G269" s="20" t="s">
        <v>22</v>
      </c>
    </row>
    <row r="270" spans="1:7" s="21" customFormat="1" x14ac:dyDescent="0.25">
      <c r="A270" s="82"/>
      <c r="B270" s="18" t="s">
        <v>15</v>
      </c>
      <c r="C270" s="19" t="s">
        <v>15</v>
      </c>
      <c r="D270" s="19" t="s">
        <v>16</v>
      </c>
      <c r="E270" s="78">
        <v>149.85</v>
      </c>
      <c r="F270" s="19"/>
      <c r="G270" s="20" t="s">
        <v>15</v>
      </c>
    </row>
    <row r="271" spans="1:7" s="21" customFormat="1" x14ac:dyDescent="0.25">
      <c r="A271" s="82">
        <v>6028</v>
      </c>
      <c r="B271" s="18" t="s">
        <v>293</v>
      </c>
      <c r="C271" s="19" t="s">
        <v>294</v>
      </c>
      <c r="D271" s="19" t="s">
        <v>13</v>
      </c>
      <c r="E271" s="78">
        <v>875</v>
      </c>
      <c r="F271" s="19">
        <v>3238</v>
      </c>
      <c r="G271" s="20" t="s">
        <v>136</v>
      </c>
    </row>
    <row r="272" spans="1:7" s="21" customFormat="1" x14ac:dyDescent="0.25">
      <c r="A272" s="82"/>
      <c r="B272" s="18" t="s">
        <v>15</v>
      </c>
      <c r="C272" s="19" t="s">
        <v>15</v>
      </c>
      <c r="D272" s="19" t="s">
        <v>16</v>
      </c>
      <c r="E272" s="78">
        <v>875</v>
      </c>
      <c r="F272" s="19"/>
      <c r="G272" s="20" t="s">
        <v>15</v>
      </c>
    </row>
    <row r="273" spans="1:7" s="21" customFormat="1" x14ac:dyDescent="0.25">
      <c r="A273" s="82">
        <v>6054</v>
      </c>
      <c r="B273" s="18" t="s">
        <v>295</v>
      </c>
      <c r="C273" s="19" t="s">
        <v>296</v>
      </c>
      <c r="D273" s="19" t="s">
        <v>297</v>
      </c>
      <c r="E273" s="78">
        <v>2500</v>
      </c>
      <c r="F273" s="19">
        <v>3239</v>
      </c>
      <c r="G273" s="20" t="s">
        <v>49</v>
      </c>
    </row>
    <row r="274" spans="1:7" s="21" customFormat="1" x14ac:dyDescent="0.25">
      <c r="A274" s="82"/>
      <c r="B274" s="18" t="s">
        <v>15</v>
      </c>
      <c r="C274" s="19" t="s">
        <v>15</v>
      </c>
      <c r="D274" s="19" t="s">
        <v>16</v>
      </c>
      <c r="E274" s="78">
        <v>2500</v>
      </c>
      <c r="F274" s="19"/>
      <c r="G274" s="20" t="s">
        <v>15</v>
      </c>
    </row>
    <row r="275" spans="1:7" s="21" customFormat="1" x14ac:dyDescent="0.25">
      <c r="A275" s="82">
        <v>6106</v>
      </c>
      <c r="B275" s="18" t="s">
        <v>298</v>
      </c>
      <c r="C275" s="19" t="s">
        <v>299</v>
      </c>
      <c r="D275" s="19" t="s">
        <v>13</v>
      </c>
      <c r="E275" s="78">
        <v>1.9</v>
      </c>
      <c r="F275" s="19">
        <v>3224</v>
      </c>
      <c r="G275" s="20" t="s">
        <v>19</v>
      </c>
    </row>
    <row r="276" spans="1:7" s="21" customFormat="1" x14ac:dyDescent="0.25">
      <c r="A276" s="82">
        <v>6106</v>
      </c>
      <c r="B276" s="18" t="s">
        <v>298</v>
      </c>
      <c r="C276" s="19" t="s">
        <v>299</v>
      </c>
      <c r="D276" s="19" t="s">
        <v>13</v>
      </c>
      <c r="E276" s="78">
        <v>18</v>
      </c>
      <c r="F276" s="19">
        <v>3232</v>
      </c>
      <c r="G276" s="20" t="s">
        <v>40</v>
      </c>
    </row>
    <row r="277" spans="1:7" s="21" customFormat="1" x14ac:dyDescent="0.25">
      <c r="A277" s="82"/>
      <c r="B277" s="18" t="s">
        <v>15</v>
      </c>
      <c r="C277" s="19" t="s">
        <v>15</v>
      </c>
      <c r="D277" s="19" t="s">
        <v>16</v>
      </c>
      <c r="E277" s="78">
        <v>19.899999999999999</v>
      </c>
      <c r="F277" s="19"/>
      <c r="G277" s="20" t="s">
        <v>15</v>
      </c>
    </row>
    <row r="278" spans="1:7" s="21" customFormat="1" x14ac:dyDescent="0.25">
      <c r="A278" s="82">
        <v>6116</v>
      </c>
      <c r="B278" s="18" t="s">
        <v>300</v>
      </c>
      <c r="C278" s="19" t="s">
        <v>301</v>
      </c>
      <c r="D278" s="19" t="s">
        <v>13</v>
      </c>
      <c r="E278" s="78">
        <v>1349.29</v>
      </c>
      <c r="F278" s="19">
        <v>3239</v>
      </c>
      <c r="G278" s="20" t="s">
        <v>49</v>
      </c>
    </row>
    <row r="279" spans="1:7" s="21" customFormat="1" x14ac:dyDescent="0.25">
      <c r="A279" s="82"/>
      <c r="B279" s="18" t="s">
        <v>15</v>
      </c>
      <c r="C279" s="19" t="s">
        <v>15</v>
      </c>
      <c r="D279" s="19" t="s">
        <v>16</v>
      </c>
      <c r="E279" s="78">
        <v>1349.29</v>
      </c>
      <c r="F279" s="19"/>
      <c r="G279" s="20" t="s">
        <v>15</v>
      </c>
    </row>
    <row r="280" spans="1:7" s="21" customFormat="1" x14ac:dyDescent="0.25">
      <c r="A280" s="82">
        <v>6145</v>
      </c>
      <c r="B280" s="18" t="s">
        <v>302</v>
      </c>
      <c r="C280" s="19" t="s">
        <v>303</v>
      </c>
      <c r="D280" s="19" t="s">
        <v>304</v>
      </c>
      <c r="E280" s="78">
        <v>300</v>
      </c>
      <c r="F280" s="19">
        <v>3232</v>
      </c>
      <c r="G280" s="20" t="s">
        <v>40</v>
      </c>
    </row>
    <row r="281" spans="1:7" s="21" customFormat="1" x14ac:dyDescent="0.25">
      <c r="A281" s="82"/>
      <c r="B281" s="18" t="s">
        <v>15</v>
      </c>
      <c r="C281" s="19" t="s">
        <v>15</v>
      </c>
      <c r="D281" s="19" t="s">
        <v>16</v>
      </c>
      <c r="E281" s="78">
        <v>300</v>
      </c>
      <c r="F281" s="19"/>
      <c r="G281" s="20" t="s">
        <v>15</v>
      </c>
    </row>
    <row r="282" spans="1:7" s="21" customFormat="1" x14ac:dyDescent="0.25">
      <c r="A282" s="82">
        <v>6236</v>
      </c>
      <c r="B282" s="18" t="s">
        <v>305</v>
      </c>
      <c r="C282" s="19" t="s">
        <v>306</v>
      </c>
      <c r="D282" s="19" t="s">
        <v>13</v>
      </c>
      <c r="E282" s="78">
        <v>61.55</v>
      </c>
      <c r="F282" s="19">
        <v>3222</v>
      </c>
      <c r="G282" s="20" t="s">
        <v>25</v>
      </c>
    </row>
    <row r="283" spans="1:7" s="21" customFormat="1" x14ac:dyDescent="0.25">
      <c r="A283" s="82"/>
      <c r="B283" s="18" t="s">
        <v>15</v>
      </c>
      <c r="C283" s="19" t="s">
        <v>15</v>
      </c>
      <c r="D283" s="19" t="s">
        <v>16</v>
      </c>
      <c r="E283" s="78">
        <v>61.55</v>
      </c>
      <c r="F283" s="19"/>
      <c r="G283" s="20" t="s">
        <v>15</v>
      </c>
    </row>
    <row r="284" spans="1:7" s="21" customFormat="1" x14ac:dyDescent="0.25">
      <c r="A284" s="82">
        <v>6284</v>
      </c>
      <c r="B284" s="18" t="s">
        <v>307</v>
      </c>
      <c r="C284" s="19" t="s">
        <v>308</v>
      </c>
      <c r="D284" s="19" t="s">
        <v>13</v>
      </c>
      <c r="E284" s="78">
        <v>2000</v>
      </c>
      <c r="F284" s="19">
        <v>3239</v>
      </c>
      <c r="G284" s="20" t="s">
        <v>49</v>
      </c>
    </row>
    <row r="285" spans="1:7" s="21" customFormat="1" x14ac:dyDescent="0.25">
      <c r="A285" s="82"/>
      <c r="B285" s="18" t="s">
        <v>15</v>
      </c>
      <c r="C285" s="19" t="s">
        <v>15</v>
      </c>
      <c r="D285" s="19" t="s">
        <v>16</v>
      </c>
      <c r="E285" s="78">
        <v>2000</v>
      </c>
      <c r="F285" s="19"/>
      <c r="G285" s="20" t="s">
        <v>15</v>
      </c>
    </row>
    <row r="286" spans="1:7" s="21" customFormat="1" x14ac:dyDescent="0.25">
      <c r="A286" s="82">
        <v>6326</v>
      </c>
      <c r="B286" s="18" t="s">
        <v>309</v>
      </c>
      <c r="C286" s="19" t="s">
        <v>310</v>
      </c>
      <c r="D286" s="19" t="s">
        <v>13</v>
      </c>
      <c r="E286" s="78">
        <v>2425</v>
      </c>
      <c r="F286" s="19">
        <v>4124</v>
      </c>
      <c r="G286" s="20" t="s">
        <v>52</v>
      </c>
    </row>
    <row r="287" spans="1:7" s="21" customFormat="1" x14ac:dyDescent="0.25">
      <c r="A287" s="82"/>
      <c r="B287" s="18" t="s">
        <v>15</v>
      </c>
      <c r="C287" s="19" t="s">
        <v>15</v>
      </c>
      <c r="D287" s="19" t="s">
        <v>16</v>
      </c>
      <c r="E287" s="78">
        <v>2425</v>
      </c>
      <c r="F287" s="19"/>
      <c r="G287" s="20" t="s">
        <v>15</v>
      </c>
    </row>
    <row r="288" spans="1:7" s="21" customFormat="1" x14ac:dyDescent="0.25">
      <c r="A288" s="82">
        <v>6463</v>
      </c>
      <c r="B288" s="18" t="s">
        <v>311</v>
      </c>
      <c r="C288" s="19" t="s">
        <v>312</v>
      </c>
      <c r="D288" s="19" t="s">
        <v>13</v>
      </c>
      <c r="E288" s="78">
        <v>1880</v>
      </c>
      <c r="F288" s="19">
        <v>3239</v>
      </c>
      <c r="G288" s="20" t="s">
        <v>49</v>
      </c>
    </row>
    <row r="289" spans="1:7" s="21" customFormat="1" x14ac:dyDescent="0.25">
      <c r="A289" s="82"/>
      <c r="B289" s="18" t="s">
        <v>15</v>
      </c>
      <c r="C289" s="19" t="s">
        <v>15</v>
      </c>
      <c r="D289" s="19" t="s">
        <v>16</v>
      </c>
      <c r="E289" s="78">
        <v>1880</v>
      </c>
      <c r="F289" s="19"/>
      <c r="G289" s="20" t="s">
        <v>15</v>
      </c>
    </row>
    <row r="290" spans="1:7" s="21" customFormat="1" x14ac:dyDescent="0.25">
      <c r="A290" s="82">
        <v>6475</v>
      </c>
      <c r="B290" s="18" t="s">
        <v>313</v>
      </c>
      <c r="C290" s="19" t="s">
        <v>314</v>
      </c>
      <c r="D290" s="19" t="s">
        <v>13</v>
      </c>
      <c r="E290" s="78">
        <v>1.49</v>
      </c>
      <c r="F290" s="19">
        <v>3224</v>
      </c>
      <c r="G290" s="20" t="s">
        <v>19</v>
      </c>
    </row>
    <row r="291" spans="1:7" s="21" customFormat="1" x14ac:dyDescent="0.25">
      <c r="A291" s="82"/>
      <c r="B291" s="18" t="s">
        <v>15</v>
      </c>
      <c r="C291" s="19" t="s">
        <v>15</v>
      </c>
      <c r="D291" s="19" t="s">
        <v>16</v>
      </c>
      <c r="E291" s="78">
        <v>1.49</v>
      </c>
      <c r="F291" s="19"/>
      <c r="G291" s="20" t="s">
        <v>15</v>
      </c>
    </row>
    <row r="292" spans="1:7" s="21" customFormat="1" ht="30" x14ac:dyDescent="0.25">
      <c r="A292" s="82">
        <v>6514</v>
      </c>
      <c r="B292" s="18" t="s">
        <v>315</v>
      </c>
      <c r="C292" s="19" t="s">
        <v>316</v>
      </c>
      <c r="D292" s="19" t="s">
        <v>2</v>
      </c>
      <c r="E292" s="78">
        <v>4200</v>
      </c>
      <c r="F292" s="19">
        <v>3239</v>
      </c>
      <c r="G292" s="20" t="s">
        <v>49</v>
      </c>
    </row>
    <row r="293" spans="1:7" s="21" customFormat="1" x14ac:dyDescent="0.25">
      <c r="A293" s="82"/>
      <c r="B293" s="18" t="s">
        <v>15</v>
      </c>
      <c r="C293" s="19" t="s">
        <v>15</v>
      </c>
      <c r="D293" s="19" t="s">
        <v>16</v>
      </c>
      <c r="E293" s="78">
        <v>4200</v>
      </c>
      <c r="F293" s="19"/>
      <c r="G293" s="20" t="s">
        <v>15</v>
      </c>
    </row>
    <row r="294" spans="1:7" s="21" customFormat="1" x14ac:dyDescent="0.25">
      <c r="A294" s="82">
        <v>654</v>
      </c>
      <c r="B294" s="18" t="s">
        <v>317</v>
      </c>
      <c r="C294" s="22">
        <v>82031999604</v>
      </c>
      <c r="D294" s="19" t="s">
        <v>13</v>
      </c>
      <c r="E294" s="78">
        <v>1653.32</v>
      </c>
      <c r="F294" s="19">
        <v>32120</v>
      </c>
      <c r="G294" s="20" t="s">
        <v>318</v>
      </c>
    </row>
    <row r="295" spans="1:7" s="21" customFormat="1" x14ac:dyDescent="0.25">
      <c r="A295" s="82"/>
      <c r="B295" s="18"/>
      <c r="C295" s="19"/>
      <c r="D295" s="19" t="s">
        <v>16</v>
      </c>
      <c r="E295" s="78">
        <f>E294</f>
        <v>1653.32</v>
      </c>
      <c r="F295" s="19"/>
      <c r="G295" s="20"/>
    </row>
    <row r="296" spans="1:7" s="21" customFormat="1" x14ac:dyDescent="0.25">
      <c r="A296" s="82">
        <v>6567</v>
      </c>
      <c r="B296" s="18" t="s">
        <v>319</v>
      </c>
      <c r="C296" s="19" t="s">
        <v>320</v>
      </c>
      <c r="D296" s="19" t="s">
        <v>13</v>
      </c>
      <c r="E296" s="78">
        <v>39.4</v>
      </c>
      <c r="F296" s="19">
        <v>3222</v>
      </c>
      <c r="G296" s="20" t="s">
        <v>25</v>
      </c>
    </row>
    <row r="297" spans="1:7" s="21" customFormat="1" x14ac:dyDescent="0.25">
      <c r="A297" s="82"/>
      <c r="B297" s="18" t="s">
        <v>15</v>
      </c>
      <c r="C297" s="19" t="s">
        <v>15</v>
      </c>
      <c r="D297" s="19" t="s">
        <v>16</v>
      </c>
      <c r="E297" s="78">
        <v>39.4</v>
      </c>
      <c r="F297" s="19"/>
      <c r="G297" s="20" t="s">
        <v>15</v>
      </c>
    </row>
    <row r="298" spans="1:7" s="21" customFormat="1" x14ac:dyDescent="0.25">
      <c r="A298" s="82">
        <v>6575</v>
      </c>
      <c r="B298" s="18" t="s">
        <v>321</v>
      </c>
      <c r="C298" s="19" t="s">
        <v>322</v>
      </c>
      <c r="D298" s="19" t="s">
        <v>21</v>
      </c>
      <c r="E298" s="78">
        <v>95.04</v>
      </c>
      <c r="F298" s="19">
        <v>3234</v>
      </c>
      <c r="G298" s="20" t="s">
        <v>22</v>
      </c>
    </row>
    <row r="299" spans="1:7" s="21" customFormat="1" x14ac:dyDescent="0.25">
      <c r="A299" s="82"/>
      <c r="B299" s="18" t="s">
        <v>15</v>
      </c>
      <c r="C299" s="19" t="s">
        <v>15</v>
      </c>
      <c r="D299" s="19" t="s">
        <v>16</v>
      </c>
      <c r="E299" s="78">
        <v>95.04</v>
      </c>
      <c r="F299" s="19"/>
      <c r="G299" s="20" t="s">
        <v>15</v>
      </c>
    </row>
    <row r="300" spans="1:7" s="21" customFormat="1" x14ac:dyDescent="0.25">
      <c r="A300" s="82">
        <v>6595</v>
      </c>
      <c r="B300" s="18" t="s">
        <v>323</v>
      </c>
      <c r="C300" s="19" t="s">
        <v>324</v>
      </c>
      <c r="D300" s="19" t="s">
        <v>13</v>
      </c>
      <c r="E300" s="78">
        <v>360.48</v>
      </c>
      <c r="F300" s="19">
        <v>3222</v>
      </c>
      <c r="G300" s="20" t="s">
        <v>25</v>
      </c>
    </row>
    <row r="301" spans="1:7" s="21" customFormat="1" x14ac:dyDescent="0.25">
      <c r="A301" s="82"/>
      <c r="B301" s="18" t="s">
        <v>15</v>
      </c>
      <c r="C301" s="19" t="s">
        <v>15</v>
      </c>
      <c r="D301" s="19" t="s">
        <v>16</v>
      </c>
      <c r="E301" s="78">
        <v>360.48</v>
      </c>
      <c r="F301" s="19"/>
      <c r="G301" s="20" t="s">
        <v>15</v>
      </c>
    </row>
    <row r="302" spans="1:7" s="21" customFormat="1" x14ac:dyDescent="0.25">
      <c r="A302" s="82">
        <v>6602</v>
      </c>
      <c r="B302" s="18" t="s">
        <v>325</v>
      </c>
      <c r="C302" s="19" t="s">
        <v>326</v>
      </c>
      <c r="D302" s="19" t="s">
        <v>327</v>
      </c>
      <c r="E302" s="78">
        <v>14187.5</v>
      </c>
      <c r="F302" s="19">
        <v>3239</v>
      </c>
      <c r="G302" s="20" t="s">
        <v>49</v>
      </c>
    </row>
    <row r="303" spans="1:7" s="21" customFormat="1" x14ac:dyDescent="0.25">
      <c r="A303" s="82"/>
      <c r="B303" s="18" t="s">
        <v>15</v>
      </c>
      <c r="C303" s="19" t="s">
        <v>15</v>
      </c>
      <c r="D303" s="19" t="s">
        <v>16</v>
      </c>
      <c r="E303" s="78">
        <v>14187.5</v>
      </c>
      <c r="F303" s="19"/>
      <c r="G303" s="20" t="s">
        <v>15</v>
      </c>
    </row>
    <row r="304" spans="1:7" s="21" customFormat="1" x14ac:dyDescent="0.25">
      <c r="A304" s="82">
        <v>6608</v>
      </c>
      <c r="B304" s="18" t="s">
        <v>328</v>
      </c>
      <c r="C304" s="19" t="s">
        <v>329</v>
      </c>
      <c r="D304" s="19" t="s">
        <v>330</v>
      </c>
      <c r="E304" s="78">
        <v>1818.6</v>
      </c>
      <c r="F304" s="19">
        <v>3211</v>
      </c>
      <c r="G304" s="20" t="s">
        <v>67</v>
      </c>
    </row>
    <row r="305" spans="1:7" s="21" customFormat="1" x14ac:dyDescent="0.25">
      <c r="A305" s="82"/>
      <c r="B305" s="18" t="s">
        <v>15</v>
      </c>
      <c r="C305" s="19" t="s">
        <v>15</v>
      </c>
      <c r="D305" s="19" t="s">
        <v>16</v>
      </c>
      <c r="E305" s="78">
        <v>1818.6</v>
      </c>
      <c r="F305" s="19"/>
      <c r="G305" s="20" t="s">
        <v>15</v>
      </c>
    </row>
    <row r="306" spans="1:7" s="21" customFormat="1" x14ac:dyDescent="0.25">
      <c r="A306" s="82">
        <v>6620</v>
      </c>
      <c r="B306" s="18" t="s">
        <v>331</v>
      </c>
      <c r="C306" s="19" t="s">
        <v>332</v>
      </c>
      <c r="D306" s="19" t="s">
        <v>13</v>
      </c>
      <c r="E306" s="78">
        <v>10</v>
      </c>
      <c r="F306" s="19">
        <v>3239</v>
      </c>
      <c r="G306" s="20" t="s">
        <v>49</v>
      </c>
    </row>
    <row r="307" spans="1:7" s="21" customFormat="1" x14ac:dyDescent="0.25">
      <c r="A307" s="82"/>
      <c r="B307" s="18" t="s">
        <v>15</v>
      </c>
      <c r="C307" s="19" t="s">
        <v>15</v>
      </c>
      <c r="D307" s="19" t="s">
        <v>16</v>
      </c>
      <c r="E307" s="78">
        <v>10</v>
      </c>
      <c r="F307" s="19"/>
      <c r="G307" s="20" t="s">
        <v>15</v>
      </c>
    </row>
    <row r="308" spans="1:7" s="21" customFormat="1" x14ac:dyDescent="0.25">
      <c r="A308" s="82">
        <v>6621</v>
      </c>
      <c r="B308" s="18" t="s">
        <v>333</v>
      </c>
      <c r="C308" s="19" t="s">
        <v>334</v>
      </c>
      <c r="D308" s="19" t="s">
        <v>28</v>
      </c>
      <c r="E308" s="78">
        <v>60</v>
      </c>
      <c r="F308" s="19">
        <v>3232</v>
      </c>
      <c r="G308" s="20" t="s">
        <v>40</v>
      </c>
    </row>
    <row r="309" spans="1:7" s="21" customFormat="1" x14ac:dyDescent="0.25">
      <c r="A309" s="82"/>
      <c r="B309" s="18" t="s">
        <v>15</v>
      </c>
      <c r="C309" s="19" t="s">
        <v>15</v>
      </c>
      <c r="D309" s="19" t="s">
        <v>16</v>
      </c>
      <c r="E309" s="78">
        <v>60</v>
      </c>
      <c r="F309" s="19"/>
      <c r="G309" s="20" t="s">
        <v>15</v>
      </c>
    </row>
    <row r="310" spans="1:7" s="21" customFormat="1" x14ac:dyDescent="0.25">
      <c r="A310" s="82">
        <v>6625</v>
      </c>
      <c r="B310" s="18" t="s">
        <v>335</v>
      </c>
      <c r="C310" s="19" t="s">
        <v>336</v>
      </c>
      <c r="D310" s="19" t="s">
        <v>31</v>
      </c>
      <c r="E310" s="78">
        <v>7000</v>
      </c>
      <c r="F310" s="19">
        <v>3239</v>
      </c>
      <c r="G310" s="20" t="s">
        <v>49</v>
      </c>
    </row>
    <row r="311" spans="1:7" s="17" customFormat="1" x14ac:dyDescent="0.25">
      <c r="A311" s="82"/>
      <c r="B311" s="18" t="s">
        <v>15</v>
      </c>
      <c r="C311" s="19" t="s">
        <v>15</v>
      </c>
      <c r="D311" s="19" t="s">
        <v>16</v>
      </c>
      <c r="E311" s="78">
        <v>7000</v>
      </c>
      <c r="F311" s="19"/>
      <c r="G311" s="20" t="s">
        <v>15</v>
      </c>
    </row>
    <row r="312" spans="1:7" s="17" customFormat="1" x14ac:dyDescent="0.25">
      <c r="A312" s="82">
        <v>6647</v>
      </c>
      <c r="B312" s="18" t="s">
        <v>337</v>
      </c>
      <c r="C312" s="19" t="s">
        <v>338</v>
      </c>
      <c r="D312" s="19" t="s">
        <v>339</v>
      </c>
      <c r="E312" s="78">
        <v>2000</v>
      </c>
      <c r="F312" s="19">
        <v>3239</v>
      </c>
      <c r="G312" s="20" t="s">
        <v>49</v>
      </c>
    </row>
    <row r="313" spans="1:7" s="17" customFormat="1" x14ac:dyDescent="0.25">
      <c r="A313" s="82"/>
      <c r="B313" s="18" t="s">
        <v>15</v>
      </c>
      <c r="C313" s="19" t="s">
        <v>15</v>
      </c>
      <c r="D313" s="19" t="s">
        <v>16</v>
      </c>
      <c r="E313" s="78">
        <v>2000</v>
      </c>
      <c r="F313" s="19"/>
      <c r="G313" s="20" t="s">
        <v>15</v>
      </c>
    </row>
    <row r="314" spans="1:7" x14ac:dyDescent="0.25">
      <c r="A314" s="82">
        <v>6680</v>
      </c>
      <c r="B314" s="18" t="s">
        <v>340</v>
      </c>
      <c r="C314" s="19" t="s">
        <v>341</v>
      </c>
      <c r="D314" s="19" t="s">
        <v>342</v>
      </c>
      <c r="E314" s="78">
        <v>355.93</v>
      </c>
      <c r="F314" s="19">
        <v>3223</v>
      </c>
      <c r="G314" s="20" t="s">
        <v>57</v>
      </c>
    </row>
    <row r="315" spans="1:7" s="24" customFormat="1" x14ac:dyDescent="0.25">
      <c r="A315" s="82"/>
      <c r="B315" s="18" t="s">
        <v>15</v>
      </c>
      <c r="C315" s="19" t="s">
        <v>15</v>
      </c>
      <c r="D315" s="19" t="s">
        <v>16</v>
      </c>
      <c r="E315" s="78">
        <v>355.93</v>
      </c>
      <c r="F315" s="19"/>
      <c r="G315" s="20" t="s">
        <v>15</v>
      </c>
    </row>
    <row r="316" spans="1:7" x14ac:dyDescent="0.25">
      <c r="A316" s="82">
        <v>6690</v>
      </c>
      <c r="B316" s="18" t="s">
        <v>343</v>
      </c>
      <c r="C316" s="19" t="s">
        <v>344</v>
      </c>
      <c r="D316" s="19" t="s">
        <v>345</v>
      </c>
      <c r="E316" s="78">
        <v>1550</v>
      </c>
      <c r="F316" s="19">
        <v>3239</v>
      </c>
      <c r="G316" s="20" t="s">
        <v>49</v>
      </c>
    </row>
    <row r="317" spans="1:7" x14ac:dyDescent="0.25">
      <c r="A317" s="82"/>
      <c r="B317" s="18" t="s">
        <v>15</v>
      </c>
      <c r="C317" s="19" t="s">
        <v>15</v>
      </c>
      <c r="D317" s="19" t="s">
        <v>16</v>
      </c>
      <c r="E317" s="78">
        <v>1550</v>
      </c>
      <c r="F317" s="19"/>
      <c r="G317" s="20" t="s">
        <v>15</v>
      </c>
    </row>
    <row r="318" spans="1:7" x14ac:dyDescent="0.25">
      <c r="A318" s="82">
        <v>6734</v>
      </c>
      <c r="B318" s="18" t="s">
        <v>346</v>
      </c>
      <c r="C318" s="19" t="s">
        <v>347</v>
      </c>
      <c r="D318" s="19" t="s">
        <v>13</v>
      </c>
      <c r="E318" s="78">
        <v>247.5</v>
      </c>
      <c r="F318" s="19">
        <v>3222</v>
      </c>
      <c r="G318" s="20" t="s">
        <v>25</v>
      </c>
    </row>
    <row r="319" spans="1:7" x14ac:dyDescent="0.25">
      <c r="A319" s="82">
        <v>6734</v>
      </c>
      <c r="B319" s="18" t="s">
        <v>346</v>
      </c>
      <c r="C319" s="19" t="s">
        <v>347</v>
      </c>
      <c r="D319" s="19" t="s">
        <v>13</v>
      </c>
      <c r="E319" s="78">
        <v>3500</v>
      </c>
      <c r="F319" s="19">
        <v>3235</v>
      </c>
      <c r="G319" s="20" t="s">
        <v>104</v>
      </c>
    </row>
    <row r="320" spans="1:7" x14ac:dyDescent="0.25">
      <c r="A320" s="82"/>
      <c r="B320" s="18" t="s">
        <v>15</v>
      </c>
      <c r="C320" s="19" t="s">
        <v>15</v>
      </c>
      <c r="D320" s="19" t="s">
        <v>16</v>
      </c>
      <c r="E320" s="78">
        <v>3747.5</v>
      </c>
      <c r="F320" s="19"/>
      <c r="G320" s="20" t="s">
        <v>15</v>
      </c>
    </row>
    <row r="321" spans="1:7" x14ac:dyDescent="0.25">
      <c r="A321" s="82">
        <v>6736</v>
      </c>
      <c r="B321" s="18" t="s">
        <v>348</v>
      </c>
      <c r="C321" s="19" t="s">
        <v>349</v>
      </c>
      <c r="D321" s="19" t="s">
        <v>13</v>
      </c>
      <c r="E321" s="78">
        <v>875</v>
      </c>
      <c r="F321" s="19">
        <v>3239</v>
      </c>
      <c r="G321" s="20" t="s">
        <v>49</v>
      </c>
    </row>
    <row r="322" spans="1:7" x14ac:dyDescent="0.25">
      <c r="A322" s="82"/>
      <c r="B322" s="18" t="s">
        <v>15</v>
      </c>
      <c r="C322" s="19" t="s">
        <v>15</v>
      </c>
      <c r="D322" s="19" t="s">
        <v>16</v>
      </c>
      <c r="E322" s="78">
        <v>875</v>
      </c>
      <c r="F322" s="19"/>
      <c r="G322" s="20" t="s">
        <v>15</v>
      </c>
    </row>
    <row r="323" spans="1:7" x14ac:dyDescent="0.25">
      <c r="A323" s="82">
        <v>6738</v>
      </c>
      <c r="B323" s="18" t="s">
        <v>350</v>
      </c>
      <c r="C323" s="19" t="s">
        <v>351</v>
      </c>
      <c r="D323" s="19" t="s">
        <v>21</v>
      </c>
      <c r="E323" s="78">
        <v>380</v>
      </c>
      <c r="F323" s="19">
        <v>3211</v>
      </c>
      <c r="G323" s="20" t="s">
        <v>67</v>
      </c>
    </row>
    <row r="324" spans="1:7" x14ac:dyDescent="0.25">
      <c r="A324" s="82"/>
      <c r="B324" s="18" t="s">
        <v>15</v>
      </c>
      <c r="C324" s="19" t="s">
        <v>15</v>
      </c>
      <c r="D324" s="19" t="s">
        <v>16</v>
      </c>
      <c r="E324" s="78">
        <v>380</v>
      </c>
      <c r="F324" s="19"/>
      <c r="G324" s="20" t="s">
        <v>15</v>
      </c>
    </row>
    <row r="325" spans="1:7" x14ac:dyDescent="0.25">
      <c r="A325" s="82">
        <v>675</v>
      </c>
      <c r="B325" s="18" t="s">
        <v>352</v>
      </c>
      <c r="C325" s="19" t="s">
        <v>353</v>
      </c>
      <c r="D325" s="19" t="s">
        <v>13</v>
      </c>
      <c r="E325" s="78">
        <v>560</v>
      </c>
      <c r="F325" s="19">
        <v>3213</v>
      </c>
      <c r="G325" s="20" t="s">
        <v>186</v>
      </c>
    </row>
    <row r="326" spans="1:7" x14ac:dyDescent="0.25">
      <c r="A326" s="82"/>
      <c r="B326" s="18" t="s">
        <v>15</v>
      </c>
      <c r="C326" s="19" t="s">
        <v>15</v>
      </c>
      <c r="D326" s="19" t="s">
        <v>16</v>
      </c>
      <c r="E326" s="78">
        <v>560</v>
      </c>
      <c r="F326" s="19"/>
      <c r="G326" s="20" t="s">
        <v>15</v>
      </c>
    </row>
    <row r="327" spans="1:7" x14ac:dyDescent="0.25">
      <c r="A327" s="82">
        <v>6764</v>
      </c>
      <c r="B327" s="18" t="s">
        <v>354</v>
      </c>
      <c r="C327" s="19" t="s">
        <v>355</v>
      </c>
      <c r="D327" s="19" t="s">
        <v>356</v>
      </c>
      <c r="E327" s="78">
        <v>111</v>
      </c>
      <c r="F327" s="19">
        <v>3239</v>
      </c>
      <c r="G327" s="20" t="s">
        <v>49</v>
      </c>
    </row>
    <row r="328" spans="1:7" x14ac:dyDescent="0.25">
      <c r="A328" s="82"/>
      <c r="B328" s="18" t="s">
        <v>15</v>
      </c>
      <c r="C328" s="19" t="s">
        <v>15</v>
      </c>
      <c r="D328" s="19" t="s">
        <v>16</v>
      </c>
      <c r="E328" s="78">
        <v>111</v>
      </c>
      <c r="F328" s="19"/>
      <c r="G328" s="20" t="s">
        <v>15</v>
      </c>
    </row>
    <row r="329" spans="1:7" x14ac:dyDescent="0.25">
      <c r="A329" s="82">
        <v>6765</v>
      </c>
      <c r="B329" s="18" t="s">
        <v>357</v>
      </c>
      <c r="C329" s="19" t="s">
        <v>358</v>
      </c>
      <c r="D329" s="19" t="s">
        <v>359</v>
      </c>
      <c r="E329" s="78">
        <v>47.91</v>
      </c>
      <c r="F329" s="19">
        <v>3222</v>
      </c>
      <c r="G329" s="20" t="s">
        <v>25</v>
      </c>
    </row>
    <row r="330" spans="1:7" x14ac:dyDescent="0.25">
      <c r="A330" s="82">
        <v>6765</v>
      </c>
      <c r="B330" s="18" t="s">
        <v>357</v>
      </c>
      <c r="C330" s="19" t="s">
        <v>358</v>
      </c>
      <c r="D330" s="19" t="s">
        <v>359</v>
      </c>
      <c r="E330" s="78">
        <v>10.68</v>
      </c>
      <c r="F330" s="19">
        <v>3234</v>
      </c>
      <c r="G330" s="20" t="s">
        <v>22</v>
      </c>
    </row>
    <row r="331" spans="1:7" x14ac:dyDescent="0.25">
      <c r="A331" s="82"/>
      <c r="B331" s="18" t="s">
        <v>15</v>
      </c>
      <c r="C331" s="19" t="s">
        <v>15</v>
      </c>
      <c r="D331" s="19" t="s">
        <v>16</v>
      </c>
      <c r="E331" s="78">
        <v>58.59</v>
      </c>
      <c r="F331" s="19"/>
      <c r="G331" s="20" t="s">
        <v>15</v>
      </c>
    </row>
    <row r="332" spans="1:7" x14ac:dyDescent="0.25">
      <c r="A332" s="82">
        <v>6782</v>
      </c>
      <c r="B332" s="18" t="s">
        <v>360</v>
      </c>
      <c r="C332" s="19" t="s">
        <v>361</v>
      </c>
      <c r="D332" s="19" t="s">
        <v>362</v>
      </c>
      <c r="E332" s="78">
        <v>11500</v>
      </c>
      <c r="F332" s="19">
        <v>3239</v>
      </c>
      <c r="G332" s="20" t="s">
        <v>49</v>
      </c>
    </row>
    <row r="333" spans="1:7" x14ac:dyDescent="0.25">
      <c r="A333" s="82"/>
      <c r="B333" s="18" t="s">
        <v>15</v>
      </c>
      <c r="C333" s="19" t="s">
        <v>15</v>
      </c>
      <c r="D333" s="19" t="s">
        <v>16</v>
      </c>
      <c r="E333" s="78">
        <v>11500</v>
      </c>
      <c r="F333" s="19"/>
      <c r="G333" s="20" t="s">
        <v>15</v>
      </c>
    </row>
    <row r="334" spans="1:7" x14ac:dyDescent="0.25">
      <c r="A334" s="82">
        <v>6796</v>
      </c>
      <c r="B334" s="18" t="s">
        <v>363</v>
      </c>
      <c r="C334" s="19" t="s">
        <v>364</v>
      </c>
      <c r="D334" s="19" t="s">
        <v>365</v>
      </c>
      <c r="E334" s="78">
        <v>1052.0999999999999</v>
      </c>
      <c r="F334" s="19">
        <v>3292</v>
      </c>
      <c r="G334" s="20" t="s">
        <v>366</v>
      </c>
    </row>
    <row r="335" spans="1:7" x14ac:dyDescent="0.25">
      <c r="A335" s="82"/>
      <c r="B335" s="18" t="s">
        <v>15</v>
      </c>
      <c r="C335" s="19" t="s">
        <v>15</v>
      </c>
      <c r="D335" s="19" t="s">
        <v>16</v>
      </c>
      <c r="E335" s="78">
        <v>1052.0999999999999</v>
      </c>
      <c r="F335" s="19"/>
      <c r="G335" s="20" t="s">
        <v>15</v>
      </c>
    </row>
    <row r="336" spans="1:7" x14ac:dyDescent="0.25">
      <c r="A336" s="82">
        <v>6818</v>
      </c>
      <c r="B336" s="18" t="s">
        <v>367</v>
      </c>
      <c r="C336" s="19" t="s">
        <v>368</v>
      </c>
      <c r="D336" s="19" t="s">
        <v>369</v>
      </c>
      <c r="E336" s="78">
        <v>1600</v>
      </c>
      <c r="F336" s="19">
        <v>4227</v>
      </c>
      <c r="G336" s="20" t="s">
        <v>35</v>
      </c>
    </row>
    <row r="337" spans="1:7" x14ac:dyDescent="0.25">
      <c r="A337" s="82"/>
      <c r="B337" s="18" t="s">
        <v>15</v>
      </c>
      <c r="C337" s="19" t="s">
        <v>15</v>
      </c>
      <c r="D337" s="19" t="s">
        <v>16</v>
      </c>
      <c r="E337" s="78">
        <v>1600</v>
      </c>
      <c r="F337" s="19"/>
      <c r="G337" s="20" t="s">
        <v>15</v>
      </c>
    </row>
    <row r="338" spans="1:7" x14ac:dyDescent="0.25">
      <c r="A338" s="82">
        <v>6819</v>
      </c>
      <c r="B338" s="18" t="s">
        <v>370</v>
      </c>
      <c r="C338" s="19" t="s">
        <v>371</v>
      </c>
      <c r="D338" s="19" t="s">
        <v>107</v>
      </c>
      <c r="E338" s="78">
        <v>14000</v>
      </c>
      <c r="F338" s="19">
        <v>3239</v>
      </c>
      <c r="G338" s="20" t="s">
        <v>49</v>
      </c>
    </row>
    <row r="339" spans="1:7" x14ac:dyDescent="0.25">
      <c r="A339" s="82"/>
      <c r="B339" s="18" t="s">
        <v>15</v>
      </c>
      <c r="C339" s="19" t="s">
        <v>15</v>
      </c>
      <c r="D339" s="19" t="s">
        <v>16</v>
      </c>
      <c r="E339" s="78">
        <v>14000</v>
      </c>
      <c r="F339" s="19"/>
      <c r="G339" s="20" t="s">
        <v>15</v>
      </c>
    </row>
    <row r="340" spans="1:7" x14ac:dyDescent="0.25">
      <c r="A340" s="82">
        <v>6820</v>
      </c>
      <c r="B340" s="18" t="s">
        <v>372</v>
      </c>
      <c r="C340" s="19" t="s">
        <v>373</v>
      </c>
      <c r="D340" s="19" t="s">
        <v>28</v>
      </c>
      <c r="E340" s="78">
        <v>150</v>
      </c>
      <c r="F340" s="19">
        <v>3239</v>
      </c>
      <c r="G340" s="20" t="s">
        <v>49</v>
      </c>
    </row>
    <row r="341" spans="1:7" x14ac:dyDescent="0.25">
      <c r="A341" s="82"/>
      <c r="B341" s="18" t="s">
        <v>15</v>
      </c>
      <c r="C341" s="19" t="s">
        <v>15</v>
      </c>
      <c r="D341" s="19" t="s">
        <v>16</v>
      </c>
      <c r="E341" s="78">
        <v>150</v>
      </c>
      <c r="F341" s="19"/>
      <c r="G341" s="20" t="s">
        <v>15</v>
      </c>
    </row>
    <row r="342" spans="1:7" x14ac:dyDescent="0.25">
      <c r="A342" s="82">
        <v>6838</v>
      </c>
      <c r="B342" s="18" t="s">
        <v>374</v>
      </c>
      <c r="C342" s="19" t="s">
        <v>375</v>
      </c>
      <c r="D342" s="19" t="s">
        <v>376</v>
      </c>
      <c r="E342" s="78">
        <v>28</v>
      </c>
      <c r="F342" s="19">
        <v>3231</v>
      </c>
      <c r="G342" s="20" t="s">
        <v>14</v>
      </c>
    </row>
    <row r="343" spans="1:7" x14ac:dyDescent="0.25">
      <c r="A343" s="82"/>
      <c r="B343" s="18" t="s">
        <v>15</v>
      </c>
      <c r="C343" s="19" t="s">
        <v>15</v>
      </c>
      <c r="D343" s="19" t="s">
        <v>16</v>
      </c>
      <c r="E343" s="78">
        <v>28</v>
      </c>
      <c r="F343" s="19"/>
      <c r="G343" s="20" t="s">
        <v>15</v>
      </c>
    </row>
    <row r="344" spans="1:7" x14ac:dyDescent="0.25">
      <c r="A344" s="82">
        <v>687</v>
      </c>
      <c r="B344" s="18" t="s">
        <v>377</v>
      </c>
      <c r="C344" s="19" t="s">
        <v>378</v>
      </c>
      <c r="D344" s="19" t="s">
        <v>13</v>
      </c>
      <c r="E344" s="78">
        <v>703.2</v>
      </c>
      <c r="F344" s="19">
        <v>3431</v>
      </c>
      <c r="G344" s="20" t="s">
        <v>154</v>
      </c>
    </row>
    <row r="345" spans="1:7" x14ac:dyDescent="0.25">
      <c r="A345" s="82"/>
      <c r="B345" s="18" t="s">
        <v>15</v>
      </c>
      <c r="C345" s="19" t="s">
        <v>15</v>
      </c>
      <c r="D345" s="19" t="s">
        <v>16</v>
      </c>
      <c r="E345" s="78">
        <v>703.2</v>
      </c>
      <c r="F345" s="19"/>
      <c r="G345" s="20" t="s">
        <v>15</v>
      </c>
    </row>
    <row r="346" spans="1:7" x14ac:dyDescent="0.25">
      <c r="A346" s="82">
        <v>6873</v>
      </c>
      <c r="B346" s="18" t="s">
        <v>379</v>
      </c>
      <c r="C346" s="22">
        <v>33610682592</v>
      </c>
      <c r="D346" s="19" t="s">
        <v>13</v>
      </c>
      <c r="E346" s="78">
        <v>536.88</v>
      </c>
      <c r="F346" s="19">
        <v>3223</v>
      </c>
      <c r="G346" s="20" t="s">
        <v>57</v>
      </c>
    </row>
    <row r="347" spans="1:7" x14ac:dyDescent="0.25">
      <c r="A347" s="82"/>
      <c r="B347" s="18" t="s">
        <v>15</v>
      </c>
      <c r="C347" s="19" t="s">
        <v>15</v>
      </c>
      <c r="D347" s="19" t="s">
        <v>16</v>
      </c>
      <c r="E347" s="78">
        <v>536.88</v>
      </c>
      <c r="F347" s="19"/>
      <c r="G347" s="20" t="s">
        <v>15</v>
      </c>
    </row>
    <row r="348" spans="1:7" x14ac:dyDescent="0.25">
      <c r="A348" s="82">
        <v>6832</v>
      </c>
      <c r="B348" s="18" t="s">
        <v>380</v>
      </c>
      <c r="C348" s="22">
        <v>81291790468</v>
      </c>
      <c r="D348" s="19" t="s">
        <v>13</v>
      </c>
      <c r="E348" s="78">
        <v>170</v>
      </c>
      <c r="F348" s="19">
        <v>3239</v>
      </c>
      <c r="G348" s="20" t="s">
        <v>49</v>
      </c>
    </row>
    <row r="349" spans="1:7" x14ac:dyDescent="0.25">
      <c r="A349" s="82"/>
      <c r="B349" s="18"/>
      <c r="C349" s="19"/>
      <c r="D349" s="19" t="s">
        <v>16</v>
      </c>
      <c r="E349" s="78">
        <f>E348</f>
        <v>170</v>
      </c>
      <c r="F349" s="19"/>
      <c r="G349" s="20"/>
    </row>
    <row r="350" spans="1:7" x14ac:dyDescent="0.25">
      <c r="A350" s="82">
        <v>6875</v>
      </c>
      <c r="B350" s="18" t="s">
        <v>381</v>
      </c>
      <c r="C350" s="19" t="s">
        <v>382</v>
      </c>
      <c r="D350" s="19" t="s">
        <v>74</v>
      </c>
      <c r="E350" s="78">
        <v>4910</v>
      </c>
      <c r="F350" s="19">
        <v>3239</v>
      </c>
      <c r="G350" s="20" t="s">
        <v>49</v>
      </c>
    </row>
    <row r="351" spans="1:7" x14ac:dyDescent="0.25">
      <c r="A351" s="82"/>
      <c r="B351" s="18" t="s">
        <v>15</v>
      </c>
      <c r="C351" s="19" t="s">
        <v>15</v>
      </c>
      <c r="D351" s="19" t="s">
        <v>16</v>
      </c>
      <c r="E351" s="78">
        <v>4910</v>
      </c>
      <c r="F351" s="19"/>
      <c r="G351" s="20" t="s">
        <v>15</v>
      </c>
    </row>
    <row r="352" spans="1:7" x14ac:dyDescent="0.25">
      <c r="A352" s="82">
        <v>6917</v>
      </c>
      <c r="B352" s="18" t="s">
        <v>383</v>
      </c>
      <c r="C352" s="19" t="s">
        <v>384</v>
      </c>
      <c r="D352" s="19" t="s">
        <v>13</v>
      </c>
      <c r="E352" s="78">
        <v>3250</v>
      </c>
      <c r="F352" s="19">
        <v>4124</v>
      </c>
      <c r="G352" s="20" t="s">
        <v>52</v>
      </c>
    </row>
    <row r="353" spans="1:7" x14ac:dyDescent="0.25">
      <c r="A353" s="82"/>
      <c r="B353" s="18" t="s">
        <v>15</v>
      </c>
      <c r="C353" s="19" t="s">
        <v>15</v>
      </c>
      <c r="D353" s="19" t="s">
        <v>16</v>
      </c>
      <c r="E353" s="78">
        <v>3250</v>
      </c>
      <c r="F353" s="19"/>
      <c r="G353" s="20" t="s">
        <v>15</v>
      </c>
    </row>
    <row r="354" spans="1:7" x14ac:dyDescent="0.25">
      <c r="A354" s="82">
        <v>6968</v>
      </c>
      <c r="B354" s="18" t="s">
        <v>385</v>
      </c>
      <c r="C354" s="19" t="s">
        <v>386</v>
      </c>
      <c r="D354" s="19" t="s">
        <v>31</v>
      </c>
      <c r="E354" s="78">
        <v>202.5</v>
      </c>
      <c r="F354" s="19">
        <v>3231</v>
      </c>
      <c r="G354" s="20" t="s">
        <v>14</v>
      </c>
    </row>
    <row r="355" spans="1:7" x14ac:dyDescent="0.25">
      <c r="A355" s="82"/>
      <c r="B355" s="18" t="s">
        <v>15</v>
      </c>
      <c r="C355" s="19" t="s">
        <v>15</v>
      </c>
      <c r="D355" s="19" t="s">
        <v>16</v>
      </c>
      <c r="E355" s="78">
        <v>202.5</v>
      </c>
      <c r="F355" s="19"/>
      <c r="G355" s="20" t="s">
        <v>15</v>
      </c>
    </row>
    <row r="356" spans="1:7" x14ac:dyDescent="0.25">
      <c r="A356" s="82">
        <v>6916</v>
      </c>
      <c r="B356" s="18" t="s">
        <v>387</v>
      </c>
      <c r="C356" s="22">
        <v>19460191279</v>
      </c>
      <c r="D356" s="19" t="s">
        <v>13</v>
      </c>
      <c r="E356" s="78">
        <v>90.63</v>
      </c>
      <c r="F356" s="19">
        <v>3232</v>
      </c>
      <c r="G356" s="20" t="s">
        <v>40</v>
      </c>
    </row>
    <row r="357" spans="1:7" x14ac:dyDescent="0.25">
      <c r="A357" s="82"/>
      <c r="B357" s="18"/>
      <c r="C357" s="19"/>
      <c r="D357" s="19" t="s">
        <v>16</v>
      </c>
      <c r="E357" s="78">
        <f>E356</f>
        <v>90.63</v>
      </c>
      <c r="F357" s="19"/>
      <c r="G357" s="20"/>
    </row>
    <row r="358" spans="1:7" x14ac:dyDescent="0.25">
      <c r="A358" s="82">
        <v>7019</v>
      </c>
      <c r="B358" s="18" t="s">
        <v>388</v>
      </c>
      <c r="C358" s="19" t="s">
        <v>389</v>
      </c>
      <c r="D358" s="19" t="s">
        <v>21</v>
      </c>
      <c r="E358" s="78">
        <v>1875</v>
      </c>
      <c r="F358" s="19">
        <v>3232</v>
      </c>
      <c r="G358" s="20" t="s">
        <v>40</v>
      </c>
    </row>
    <row r="359" spans="1:7" x14ac:dyDescent="0.25">
      <c r="A359" s="82"/>
      <c r="B359" s="18" t="s">
        <v>15</v>
      </c>
      <c r="C359" s="19" t="s">
        <v>15</v>
      </c>
      <c r="D359" s="19" t="s">
        <v>16</v>
      </c>
      <c r="E359" s="78">
        <v>1875</v>
      </c>
      <c r="F359" s="19"/>
      <c r="G359" s="20" t="s">
        <v>15</v>
      </c>
    </row>
    <row r="360" spans="1:7" x14ac:dyDescent="0.25">
      <c r="A360" s="82">
        <v>7029</v>
      </c>
      <c r="B360" s="18" t="s">
        <v>390</v>
      </c>
      <c r="C360" s="19" t="s">
        <v>391</v>
      </c>
      <c r="D360" s="19" t="s">
        <v>13</v>
      </c>
      <c r="E360" s="78">
        <v>117.75</v>
      </c>
      <c r="F360" s="19">
        <v>3293</v>
      </c>
      <c r="G360" s="20" t="s">
        <v>392</v>
      </c>
    </row>
    <row r="361" spans="1:7" x14ac:dyDescent="0.25">
      <c r="A361" s="82"/>
      <c r="B361" s="18" t="s">
        <v>15</v>
      </c>
      <c r="C361" s="19" t="s">
        <v>15</v>
      </c>
      <c r="D361" s="19" t="s">
        <v>16</v>
      </c>
      <c r="E361" s="78">
        <v>117.75</v>
      </c>
      <c r="F361" s="19"/>
      <c r="G361" s="20" t="s">
        <v>15</v>
      </c>
    </row>
    <row r="362" spans="1:7" x14ac:dyDescent="0.25">
      <c r="A362" s="82">
        <v>7048</v>
      </c>
      <c r="B362" s="18" t="s">
        <v>393</v>
      </c>
      <c r="C362" s="19" t="s">
        <v>394</v>
      </c>
      <c r="D362" s="19" t="s">
        <v>13</v>
      </c>
      <c r="E362" s="78">
        <v>4180</v>
      </c>
      <c r="F362" s="19">
        <v>3239</v>
      </c>
      <c r="G362" s="20" t="s">
        <v>49</v>
      </c>
    </row>
    <row r="363" spans="1:7" x14ac:dyDescent="0.25">
      <c r="A363" s="82"/>
      <c r="B363" s="18" t="s">
        <v>15</v>
      </c>
      <c r="C363" s="19" t="s">
        <v>15</v>
      </c>
      <c r="D363" s="19" t="s">
        <v>16</v>
      </c>
      <c r="E363" s="78">
        <v>4180</v>
      </c>
      <c r="F363" s="19"/>
      <c r="G363" s="20" t="s">
        <v>15</v>
      </c>
    </row>
    <row r="364" spans="1:7" x14ac:dyDescent="0.25">
      <c r="A364" s="82">
        <v>7050</v>
      </c>
      <c r="B364" s="18" t="s">
        <v>395</v>
      </c>
      <c r="C364" s="19" t="s">
        <v>396</v>
      </c>
      <c r="D364" s="19" t="s">
        <v>397</v>
      </c>
      <c r="E364" s="78">
        <v>700</v>
      </c>
      <c r="F364" s="19">
        <v>4227</v>
      </c>
      <c r="G364" s="20" t="s">
        <v>35</v>
      </c>
    </row>
    <row r="365" spans="1:7" x14ac:dyDescent="0.25">
      <c r="A365" s="82"/>
      <c r="B365" s="18" t="s">
        <v>15</v>
      </c>
      <c r="C365" s="19" t="s">
        <v>15</v>
      </c>
      <c r="D365" s="19" t="s">
        <v>16</v>
      </c>
      <c r="E365" s="78">
        <v>700</v>
      </c>
      <c r="F365" s="19"/>
      <c r="G365" s="20" t="s">
        <v>15</v>
      </c>
    </row>
    <row r="366" spans="1:7" x14ac:dyDescent="0.25">
      <c r="A366" s="82">
        <v>7061</v>
      </c>
      <c r="B366" s="18" t="s">
        <v>398</v>
      </c>
      <c r="C366" s="19" t="s">
        <v>399</v>
      </c>
      <c r="D366" s="19" t="s">
        <v>400</v>
      </c>
      <c r="E366" s="78">
        <v>16.190000000000001</v>
      </c>
      <c r="F366" s="19">
        <v>3222</v>
      </c>
      <c r="G366" s="20" t="s">
        <v>25</v>
      </c>
    </row>
    <row r="367" spans="1:7" x14ac:dyDescent="0.25">
      <c r="A367" s="82"/>
      <c r="B367" s="18" t="s">
        <v>15</v>
      </c>
      <c r="C367" s="19" t="s">
        <v>15</v>
      </c>
      <c r="D367" s="19" t="s">
        <v>16</v>
      </c>
      <c r="E367" s="78">
        <v>16.190000000000001</v>
      </c>
      <c r="F367" s="19"/>
      <c r="G367" s="20" t="s">
        <v>15</v>
      </c>
    </row>
    <row r="368" spans="1:7" x14ac:dyDescent="0.25">
      <c r="A368" s="82">
        <v>7077</v>
      </c>
      <c r="B368" s="18" t="s">
        <v>401</v>
      </c>
      <c r="C368" s="19" t="s">
        <v>402</v>
      </c>
      <c r="D368" s="19" t="s">
        <v>77</v>
      </c>
      <c r="E368" s="78">
        <v>160</v>
      </c>
      <c r="F368" s="19">
        <v>3211</v>
      </c>
      <c r="G368" s="20" t="s">
        <v>67</v>
      </c>
    </row>
    <row r="369" spans="1:7" x14ac:dyDescent="0.25">
      <c r="A369" s="82"/>
      <c r="B369" s="18" t="s">
        <v>15</v>
      </c>
      <c r="C369" s="19" t="s">
        <v>15</v>
      </c>
      <c r="D369" s="19" t="s">
        <v>16</v>
      </c>
      <c r="E369" s="78">
        <v>160</v>
      </c>
      <c r="F369" s="19"/>
      <c r="G369" s="20" t="s">
        <v>15</v>
      </c>
    </row>
    <row r="370" spans="1:7" x14ac:dyDescent="0.25">
      <c r="A370" s="82">
        <v>7079</v>
      </c>
      <c r="B370" s="18" t="s">
        <v>403</v>
      </c>
      <c r="C370" s="19" t="s">
        <v>404</v>
      </c>
      <c r="D370" s="19" t="s">
        <v>151</v>
      </c>
      <c r="E370" s="78">
        <v>103.2</v>
      </c>
      <c r="F370" s="19">
        <v>3222</v>
      </c>
      <c r="G370" s="20" t="s">
        <v>25</v>
      </c>
    </row>
    <row r="371" spans="1:7" x14ac:dyDescent="0.25">
      <c r="A371" s="82"/>
      <c r="B371" s="18" t="s">
        <v>15</v>
      </c>
      <c r="C371" s="19" t="s">
        <v>15</v>
      </c>
      <c r="D371" s="19" t="s">
        <v>16</v>
      </c>
      <c r="E371" s="78">
        <v>103.2</v>
      </c>
      <c r="F371" s="19"/>
      <c r="G371" s="20" t="s">
        <v>15</v>
      </c>
    </row>
    <row r="372" spans="1:7" x14ac:dyDescent="0.25">
      <c r="A372" s="82">
        <v>7107</v>
      </c>
      <c r="B372" s="18" t="s">
        <v>405</v>
      </c>
      <c r="C372" s="19" t="s">
        <v>406</v>
      </c>
      <c r="D372" s="19" t="s">
        <v>13</v>
      </c>
      <c r="E372" s="78">
        <v>1225</v>
      </c>
      <c r="F372" s="19">
        <v>3232</v>
      </c>
      <c r="G372" s="20" t="s">
        <v>40</v>
      </c>
    </row>
    <row r="373" spans="1:7" x14ac:dyDescent="0.25">
      <c r="A373" s="82"/>
      <c r="B373" s="18" t="s">
        <v>15</v>
      </c>
      <c r="C373" s="19" t="s">
        <v>15</v>
      </c>
      <c r="D373" s="19" t="s">
        <v>16</v>
      </c>
      <c r="E373" s="78">
        <v>1225</v>
      </c>
      <c r="F373" s="19"/>
      <c r="G373" s="20" t="s">
        <v>15</v>
      </c>
    </row>
    <row r="374" spans="1:7" x14ac:dyDescent="0.25">
      <c r="A374" s="82">
        <v>7119</v>
      </c>
      <c r="B374" s="18" t="s">
        <v>407</v>
      </c>
      <c r="C374" s="19" t="s">
        <v>408</v>
      </c>
      <c r="D374" s="19" t="s">
        <v>21</v>
      </c>
      <c r="E374" s="78">
        <v>70</v>
      </c>
      <c r="F374" s="19">
        <v>3239</v>
      </c>
      <c r="G374" s="20" t="s">
        <v>49</v>
      </c>
    </row>
    <row r="375" spans="1:7" x14ac:dyDescent="0.25">
      <c r="A375" s="82"/>
      <c r="B375" s="18" t="s">
        <v>15</v>
      </c>
      <c r="C375" s="19" t="s">
        <v>15</v>
      </c>
      <c r="D375" s="19" t="s">
        <v>16</v>
      </c>
      <c r="E375" s="78">
        <v>70</v>
      </c>
      <c r="F375" s="19"/>
      <c r="G375" s="20" t="s">
        <v>15</v>
      </c>
    </row>
    <row r="376" spans="1:7" x14ac:dyDescent="0.25">
      <c r="A376" s="82">
        <v>7141</v>
      </c>
      <c r="B376" s="18" t="s">
        <v>409</v>
      </c>
      <c r="C376" s="22">
        <v>87561417254</v>
      </c>
      <c r="D376" s="19" t="s">
        <v>133</v>
      </c>
      <c r="E376" s="78">
        <v>8268.18</v>
      </c>
      <c r="F376" s="19">
        <v>27212</v>
      </c>
      <c r="G376" s="20" t="s">
        <v>410</v>
      </c>
    </row>
    <row r="377" spans="1:7" x14ac:dyDescent="0.25">
      <c r="A377" s="82"/>
      <c r="B377" s="18"/>
      <c r="C377" s="19"/>
      <c r="D377" s="19" t="s">
        <v>16</v>
      </c>
      <c r="E377" s="78">
        <f>E376</f>
        <v>8268.18</v>
      </c>
      <c r="F377" s="19"/>
      <c r="G377" s="20"/>
    </row>
    <row r="378" spans="1:7" x14ac:dyDescent="0.25">
      <c r="A378" s="82">
        <v>7165</v>
      </c>
      <c r="B378" s="18" t="s">
        <v>411</v>
      </c>
      <c r="C378" s="19" t="s">
        <v>412</v>
      </c>
      <c r="D378" s="19" t="s">
        <v>413</v>
      </c>
      <c r="E378" s="78">
        <v>8.1</v>
      </c>
      <c r="F378" s="19">
        <v>3222</v>
      </c>
      <c r="G378" s="20" t="s">
        <v>25</v>
      </c>
    </row>
    <row r="379" spans="1:7" x14ac:dyDescent="0.25">
      <c r="A379" s="82"/>
      <c r="B379" s="18" t="s">
        <v>15</v>
      </c>
      <c r="C379" s="19" t="s">
        <v>15</v>
      </c>
      <c r="D379" s="19" t="s">
        <v>16</v>
      </c>
      <c r="E379" s="78">
        <v>8.1</v>
      </c>
      <c r="F379" s="19"/>
      <c r="G379" s="20" t="s">
        <v>15</v>
      </c>
    </row>
    <row r="380" spans="1:7" x14ac:dyDescent="0.25">
      <c r="A380" s="82">
        <v>7183</v>
      </c>
      <c r="B380" s="18" t="s">
        <v>414</v>
      </c>
      <c r="C380" s="22">
        <v>70812508533</v>
      </c>
      <c r="D380" s="19" t="s">
        <v>297</v>
      </c>
      <c r="E380" s="78">
        <v>1197.08</v>
      </c>
      <c r="F380" s="19">
        <v>3221</v>
      </c>
      <c r="G380" s="20" t="s">
        <v>90</v>
      </c>
    </row>
    <row r="381" spans="1:7" x14ac:dyDescent="0.25">
      <c r="A381" s="82"/>
      <c r="B381" s="18"/>
      <c r="C381" s="19"/>
      <c r="D381" s="19" t="s">
        <v>16</v>
      </c>
      <c r="E381" s="78">
        <f>E380</f>
        <v>1197.08</v>
      </c>
      <c r="F381" s="19"/>
      <c r="G381" s="20"/>
    </row>
    <row r="382" spans="1:7" x14ac:dyDescent="0.25">
      <c r="A382" s="82">
        <v>7186</v>
      </c>
      <c r="B382" s="18" t="s">
        <v>415</v>
      </c>
      <c r="C382" s="19" t="s">
        <v>416</v>
      </c>
      <c r="D382" s="19" t="s">
        <v>417</v>
      </c>
      <c r="E382" s="78">
        <v>1104.1600000000001</v>
      </c>
      <c r="F382" s="19">
        <v>3239</v>
      </c>
      <c r="G382" s="20" t="s">
        <v>49</v>
      </c>
    </row>
    <row r="383" spans="1:7" x14ac:dyDescent="0.25">
      <c r="A383" s="82"/>
      <c r="B383" s="18" t="s">
        <v>15</v>
      </c>
      <c r="C383" s="19" t="s">
        <v>15</v>
      </c>
      <c r="D383" s="19" t="s">
        <v>16</v>
      </c>
      <c r="E383" s="78">
        <v>1104.1600000000001</v>
      </c>
      <c r="F383" s="19"/>
      <c r="G383" s="20" t="s">
        <v>15</v>
      </c>
    </row>
    <row r="384" spans="1:7" x14ac:dyDescent="0.25">
      <c r="A384" s="82">
        <v>7187</v>
      </c>
      <c r="B384" s="18" t="s">
        <v>418</v>
      </c>
      <c r="C384" s="19" t="s">
        <v>419</v>
      </c>
      <c r="D384" s="19" t="s">
        <v>66</v>
      </c>
      <c r="E384" s="78">
        <v>4861.75</v>
      </c>
      <c r="F384" s="19">
        <v>3239</v>
      </c>
      <c r="G384" s="20" t="s">
        <v>49</v>
      </c>
    </row>
    <row r="385" spans="1:7" x14ac:dyDescent="0.25">
      <c r="A385" s="82"/>
      <c r="B385" s="18" t="s">
        <v>15</v>
      </c>
      <c r="C385" s="19" t="s">
        <v>15</v>
      </c>
      <c r="D385" s="19" t="s">
        <v>16</v>
      </c>
      <c r="E385" s="78">
        <v>4861.75</v>
      </c>
      <c r="F385" s="19"/>
      <c r="G385" s="20" t="s">
        <v>15</v>
      </c>
    </row>
    <row r="386" spans="1:7" x14ac:dyDescent="0.25">
      <c r="A386" s="82">
        <v>7190</v>
      </c>
      <c r="B386" s="18" t="s">
        <v>420</v>
      </c>
      <c r="C386" s="19" t="s">
        <v>421</v>
      </c>
      <c r="D386" s="19" t="s">
        <v>66</v>
      </c>
      <c r="E386" s="78">
        <v>250</v>
      </c>
      <c r="F386" s="19">
        <v>3234</v>
      </c>
      <c r="G386" s="20" t="s">
        <v>22</v>
      </c>
    </row>
    <row r="387" spans="1:7" x14ac:dyDescent="0.25">
      <c r="A387" s="82"/>
      <c r="B387" s="18" t="s">
        <v>15</v>
      </c>
      <c r="C387" s="19" t="s">
        <v>15</v>
      </c>
      <c r="D387" s="19" t="s">
        <v>16</v>
      </c>
      <c r="E387" s="78">
        <v>250</v>
      </c>
      <c r="F387" s="19"/>
      <c r="G387" s="20" t="s">
        <v>15</v>
      </c>
    </row>
    <row r="388" spans="1:7" ht="15" customHeight="1" x14ac:dyDescent="0.25">
      <c r="A388" s="83">
        <v>7204</v>
      </c>
      <c r="B388" s="79" t="s">
        <v>422</v>
      </c>
      <c r="C388" s="80" t="s">
        <v>423</v>
      </c>
      <c r="D388" s="80" t="s">
        <v>21</v>
      </c>
      <c r="E388" s="78">
        <f>645.9+655.9</f>
        <v>1301.8</v>
      </c>
      <c r="F388" s="80">
        <v>3211</v>
      </c>
      <c r="G388" s="81" t="s">
        <v>67</v>
      </c>
    </row>
    <row r="389" spans="1:7" ht="15" customHeight="1" x14ac:dyDescent="0.25">
      <c r="A389" s="83"/>
      <c r="B389" s="79" t="s">
        <v>15</v>
      </c>
      <c r="C389" s="80" t="s">
        <v>15</v>
      </c>
      <c r="D389" s="80" t="s">
        <v>16</v>
      </c>
      <c r="E389" s="78">
        <f>E388</f>
        <v>1301.8</v>
      </c>
      <c r="F389" s="80"/>
      <c r="G389" s="81" t="s">
        <v>15</v>
      </c>
    </row>
    <row r="390" spans="1:7" ht="15" customHeight="1" x14ac:dyDescent="0.25">
      <c r="A390" s="82">
        <v>7207</v>
      </c>
      <c r="B390" s="18" t="s">
        <v>424</v>
      </c>
      <c r="C390" s="19" t="s">
        <v>425</v>
      </c>
      <c r="D390" s="19" t="s">
        <v>21</v>
      </c>
      <c r="E390" s="78">
        <v>3200</v>
      </c>
      <c r="F390" s="19">
        <v>3239</v>
      </c>
      <c r="G390" s="20" t="s">
        <v>49</v>
      </c>
    </row>
    <row r="391" spans="1:7" ht="15" customHeight="1" x14ac:dyDescent="0.25">
      <c r="A391" s="82"/>
      <c r="B391" s="18" t="s">
        <v>15</v>
      </c>
      <c r="C391" s="19" t="s">
        <v>15</v>
      </c>
      <c r="D391" s="19" t="s">
        <v>16</v>
      </c>
      <c r="E391" s="78">
        <v>3200</v>
      </c>
      <c r="F391" s="19"/>
      <c r="G391" s="20" t="s">
        <v>15</v>
      </c>
    </row>
    <row r="392" spans="1:7" ht="15" customHeight="1" x14ac:dyDescent="0.25">
      <c r="A392" s="82">
        <v>7226</v>
      </c>
      <c r="B392" s="18" t="s">
        <v>426</v>
      </c>
      <c r="C392" s="19" t="s">
        <v>427</v>
      </c>
      <c r="D392" s="19" t="s">
        <v>13</v>
      </c>
      <c r="E392" s="78">
        <f>2533.62-881.02</f>
        <v>1652.6</v>
      </c>
      <c r="F392" s="19">
        <v>4124</v>
      </c>
      <c r="G392" s="20" t="s">
        <v>52</v>
      </c>
    </row>
    <row r="393" spans="1:7" ht="15" customHeight="1" x14ac:dyDescent="0.25">
      <c r="A393" s="82"/>
      <c r="B393" s="18" t="s">
        <v>15</v>
      </c>
      <c r="C393" s="19" t="s">
        <v>15</v>
      </c>
      <c r="D393" s="19" t="s">
        <v>16</v>
      </c>
      <c r="E393" s="78">
        <f>2533.62-881.02</f>
        <v>1652.6</v>
      </c>
      <c r="F393" s="19"/>
      <c r="G393" s="20" t="s">
        <v>15</v>
      </c>
    </row>
    <row r="394" spans="1:7" x14ac:dyDescent="0.25">
      <c r="A394" s="82">
        <v>7229</v>
      </c>
      <c r="B394" s="18" t="s">
        <v>428</v>
      </c>
      <c r="C394" s="19" t="s">
        <v>429</v>
      </c>
      <c r="D394" s="19" t="s">
        <v>430</v>
      </c>
      <c r="E394" s="78">
        <v>320</v>
      </c>
      <c r="F394" s="19">
        <v>3211</v>
      </c>
      <c r="G394" s="20" t="s">
        <v>67</v>
      </c>
    </row>
    <row r="395" spans="1:7" x14ac:dyDescent="0.25">
      <c r="A395" s="82"/>
      <c r="B395" s="18" t="s">
        <v>15</v>
      </c>
      <c r="C395" s="19" t="s">
        <v>15</v>
      </c>
      <c r="D395" s="19" t="s">
        <v>16</v>
      </c>
      <c r="E395" s="78">
        <v>320</v>
      </c>
      <c r="F395" s="19"/>
      <c r="G395" s="20" t="s">
        <v>15</v>
      </c>
    </row>
    <row r="396" spans="1:7" x14ac:dyDescent="0.25">
      <c r="A396" s="82">
        <v>7231</v>
      </c>
      <c r="B396" s="18" t="s">
        <v>431</v>
      </c>
      <c r="C396" s="19" t="s">
        <v>432</v>
      </c>
      <c r="D396" s="19" t="s">
        <v>433</v>
      </c>
      <c r="E396" s="78">
        <v>1400</v>
      </c>
      <c r="F396" s="19">
        <v>3231</v>
      </c>
      <c r="G396" s="20" t="s">
        <v>14</v>
      </c>
    </row>
    <row r="397" spans="1:7" x14ac:dyDescent="0.25">
      <c r="A397" s="82"/>
      <c r="B397" s="18" t="s">
        <v>15</v>
      </c>
      <c r="C397" s="19" t="s">
        <v>15</v>
      </c>
      <c r="D397" s="19" t="s">
        <v>16</v>
      </c>
      <c r="E397" s="78">
        <v>1400</v>
      </c>
      <c r="F397" s="19"/>
      <c r="G397" s="20" t="s">
        <v>15</v>
      </c>
    </row>
    <row r="398" spans="1:7" x14ac:dyDescent="0.25">
      <c r="A398" s="82">
        <v>7234</v>
      </c>
      <c r="B398" s="18" t="s">
        <v>434</v>
      </c>
      <c r="C398" s="19" t="s">
        <v>435</v>
      </c>
      <c r="D398" s="19" t="s">
        <v>436</v>
      </c>
      <c r="E398" s="78">
        <v>1184.8</v>
      </c>
      <c r="F398" s="19">
        <v>3211</v>
      </c>
      <c r="G398" s="20" t="s">
        <v>67</v>
      </c>
    </row>
    <row r="399" spans="1:7" x14ac:dyDescent="0.25">
      <c r="A399" s="82"/>
      <c r="B399" s="18" t="s">
        <v>15</v>
      </c>
      <c r="C399" s="19" t="s">
        <v>15</v>
      </c>
      <c r="D399" s="19" t="s">
        <v>16</v>
      </c>
      <c r="E399" s="78">
        <v>1184.8</v>
      </c>
      <c r="F399" s="19"/>
      <c r="G399" s="20" t="s">
        <v>15</v>
      </c>
    </row>
    <row r="400" spans="1:7" x14ac:dyDescent="0.25">
      <c r="A400" s="82">
        <v>7243</v>
      </c>
      <c r="B400" s="18" t="s">
        <v>437</v>
      </c>
      <c r="C400" s="19" t="s">
        <v>438</v>
      </c>
      <c r="D400" s="19" t="s">
        <v>439</v>
      </c>
      <c r="E400" s="78">
        <v>280</v>
      </c>
      <c r="F400" s="19">
        <v>3237</v>
      </c>
      <c r="G400" s="20" t="s">
        <v>44</v>
      </c>
    </row>
    <row r="401" spans="1:7" x14ac:dyDescent="0.25">
      <c r="A401" s="82"/>
      <c r="B401" s="18" t="s">
        <v>15</v>
      </c>
      <c r="C401" s="19" t="s">
        <v>15</v>
      </c>
      <c r="D401" s="19" t="s">
        <v>16</v>
      </c>
      <c r="E401" s="78">
        <v>280</v>
      </c>
      <c r="F401" s="19"/>
      <c r="G401" s="20" t="s">
        <v>15</v>
      </c>
    </row>
    <row r="402" spans="1:7" x14ac:dyDescent="0.25">
      <c r="A402" s="82">
        <v>7244</v>
      </c>
      <c r="B402" s="18" t="s">
        <v>440</v>
      </c>
      <c r="C402" s="19" t="s">
        <v>441</v>
      </c>
      <c r="D402" s="19" t="s">
        <v>116</v>
      </c>
      <c r="E402" s="78">
        <v>152.5</v>
      </c>
      <c r="F402" s="19">
        <v>3222</v>
      </c>
      <c r="G402" s="20" t="s">
        <v>25</v>
      </c>
    </row>
    <row r="403" spans="1:7" x14ac:dyDescent="0.25">
      <c r="A403" s="82"/>
      <c r="B403" s="18" t="s">
        <v>15</v>
      </c>
      <c r="C403" s="19" t="s">
        <v>15</v>
      </c>
      <c r="D403" s="19" t="s">
        <v>16</v>
      </c>
      <c r="E403" s="78">
        <v>152.5</v>
      </c>
      <c r="F403" s="19"/>
      <c r="G403" s="20" t="s">
        <v>15</v>
      </c>
    </row>
    <row r="404" spans="1:7" x14ac:dyDescent="0.25">
      <c r="A404" s="82">
        <v>7247</v>
      </c>
      <c r="B404" s="18" t="s">
        <v>442</v>
      </c>
      <c r="C404" s="19" t="s">
        <v>443</v>
      </c>
      <c r="D404" s="19" t="s">
        <v>13</v>
      </c>
      <c r="E404" s="78">
        <v>108.94</v>
      </c>
      <c r="F404" s="19">
        <v>3225</v>
      </c>
      <c r="G404" s="20" t="s">
        <v>34</v>
      </c>
    </row>
    <row r="405" spans="1:7" x14ac:dyDescent="0.25">
      <c r="A405" s="82"/>
      <c r="B405" s="18" t="s">
        <v>15</v>
      </c>
      <c r="C405" s="19" t="s">
        <v>15</v>
      </c>
      <c r="D405" s="19" t="s">
        <v>16</v>
      </c>
      <c r="E405" s="78">
        <v>108.94</v>
      </c>
      <c r="F405" s="19"/>
      <c r="G405" s="20" t="s">
        <v>15</v>
      </c>
    </row>
    <row r="406" spans="1:7" x14ac:dyDescent="0.25">
      <c r="A406" s="82">
        <v>7250</v>
      </c>
      <c r="B406" s="18" t="s">
        <v>444</v>
      </c>
      <c r="C406" s="19" t="s">
        <v>445</v>
      </c>
      <c r="D406" s="19" t="s">
        <v>66</v>
      </c>
      <c r="E406" s="78">
        <v>525</v>
      </c>
      <c r="F406" s="19">
        <v>3239</v>
      </c>
      <c r="G406" s="20" t="s">
        <v>49</v>
      </c>
    </row>
    <row r="407" spans="1:7" x14ac:dyDescent="0.25">
      <c r="A407" s="82"/>
      <c r="B407" s="18" t="s">
        <v>15</v>
      </c>
      <c r="C407" s="19" t="s">
        <v>15</v>
      </c>
      <c r="D407" s="19" t="s">
        <v>16</v>
      </c>
      <c r="E407" s="78">
        <v>525</v>
      </c>
      <c r="F407" s="19"/>
      <c r="G407" s="20" t="s">
        <v>15</v>
      </c>
    </row>
    <row r="408" spans="1:7" x14ac:dyDescent="0.25">
      <c r="A408" s="82">
        <v>7253</v>
      </c>
      <c r="B408" s="18" t="s">
        <v>446</v>
      </c>
      <c r="C408" s="19" t="s">
        <v>447</v>
      </c>
      <c r="D408" s="19" t="s">
        <v>13</v>
      </c>
      <c r="E408" s="78">
        <v>4.71</v>
      </c>
      <c r="F408" s="19">
        <v>3222</v>
      </c>
      <c r="G408" s="20" t="s">
        <v>25</v>
      </c>
    </row>
    <row r="409" spans="1:7" x14ac:dyDescent="0.25">
      <c r="A409" s="82"/>
      <c r="B409" s="18" t="s">
        <v>15</v>
      </c>
      <c r="C409" s="19" t="s">
        <v>15</v>
      </c>
      <c r="D409" s="19" t="s">
        <v>16</v>
      </c>
      <c r="E409" s="78">
        <v>4.71</v>
      </c>
      <c r="F409" s="19"/>
      <c r="G409" s="20" t="s">
        <v>15</v>
      </c>
    </row>
    <row r="410" spans="1:7" x14ac:dyDescent="0.25">
      <c r="A410" s="82">
        <v>7259</v>
      </c>
      <c r="B410" s="18" t="s">
        <v>448</v>
      </c>
      <c r="C410" s="19" t="s">
        <v>449</v>
      </c>
      <c r="D410" s="19" t="s">
        <v>13</v>
      </c>
      <c r="E410" s="78">
        <v>175.98</v>
      </c>
      <c r="F410" s="19">
        <v>3232</v>
      </c>
      <c r="G410" s="20" t="s">
        <v>40</v>
      </c>
    </row>
    <row r="411" spans="1:7" x14ac:dyDescent="0.25">
      <c r="A411" s="82"/>
      <c r="B411" s="18" t="s">
        <v>15</v>
      </c>
      <c r="C411" s="19" t="s">
        <v>15</v>
      </c>
      <c r="D411" s="19" t="s">
        <v>16</v>
      </c>
      <c r="E411" s="78">
        <v>175.98</v>
      </c>
      <c r="F411" s="19"/>
      <c r="G411" s="20" t="s">
        <v>15</v>
      </c>
    </row>
    <row r="412" spans="1:7" x14ac:dyDescent="0.25">
      <c r="A412" s="82">
        <v>7261</v>
      </c>
      <c r="B412" s="18" t="s">
        <v>450</v>
      </c>
      <c r="C412" s="22">
        <v>73209095120</v>
      </c>
      <c r="D412" s="19" t="s">
        <v>74</v>
      </c>
      <c r="E412" s="78">
        <v>2708.61</v>
      </c>
      <c r="F412" s="19">
        <v>3232</v>
      </c>
      <c r="G412" s="20" t="s">
        <v>40</v>
      </c>
    </row>
    <row r="413" spans="1:7" x14ac:dyDescent="0.25">
      <c r="A413" s="82"/>
      <c r="B413" s="18"/>
      <c r="C413" s="19"/>
      <c r="D413" s="19" t="s">
        <v>16</v>
      </c>
      <c r="E413" s="78">
        <f>E412</f>
        <v>2708.61</v>
      </c>
      <c r="F413" s="19"/>
      <c r="G413" s="20"/>
    </row>
    <row r="414" spans="1:7" x14ac:dyDescent="0.25">
      <c r="A414" s="82">
        <v>7264</v>
      </c>
      <c r="B414" s="18" t="s">
        <v>451</v>
      </c>
      <c r="C414" s="19" t="s">
        <v>452</v>
      </c>
      <c r="D414" s="19" t="s">
        <v>107</v>
      </c>
      <c r="E414" s="78">
        <v>150</v>
      </c>
      <c r="F414" s="19">
        <v>3293</v>
      </c>
      <c r="G414" s="20" t="s">
        <v>392</v>
      </c>
    </row>
    <row r="415" spans="1:7" x14ac:dyDescent="0.25">
      <c r="A415" s="82"/>
      <c r="B415" s="18" t="s">
        <v>15</v>
      </c>
      <c r="C415" s="19" t="s">
        <v>15</v>
      </c>
      <c r="D415" s="19" t="s">
        <v>16</v>
      </c>
      <c r="E415" s="78">
        <v>150</v>
      </c>
      <c r="F415" s="19"/>
      <c r="G415" s="20" t="s">
        <v>15</v>
      </c>
    </row>
    <row r="416" spans="1:7" x14ac:dyDescent="0.25">
      <c r="A416" s="82">
        <v>748</v>
      </c>
      <c r="B416" s="18" t="s">
        <v>453</v>
      </c>
      <c r="C416" s="19" t="s">
        <v>454</v>
      </c>
      <c r="D416" s="19" t="s">
        <v>433</v>
      </c>
      <c r="E416" s="78">
        <v>7413.49</v>
      </c>
      <c r="F416" s="19">
        <v>3225</v>
      </c>
      <c r="G416" s="20" t="s">
        <v>34</v>
      </c>
    </row>
    <row r="417" spans="1:7" x14ac:dyDescent="0.25">
      <c r="A417" s="82"/>
      <c r="B417" s="18" t="s">
        <v>15</v>
      </c>
      <c r="C417" s="19" t="s">
        <v>15</v>
      </c>
      <c r="D417" s="19" t="s">
        <v>16</v>
      </c>
      <c r="E417" s="78">
        <v>7413.49</v>
      </c>
      <c r="F417" s="19"/>
      <c r="G417" s="20" t="s">
        <v>15</v>
      </c>
    </row>
    <row r="418" spans="1:7" ht="30" x14ac:dyDescent="0.25">
      <c r="A418" s="82">
        <v>79</v>
      </c>
      <c r="B418" s="18" t="s">
        <v>455</v>
      </c>
      <c r="C418" s="19" t="s">
        <v>456</v>
      </c>
      <c r="D418" s="19" t="s">
        <v>13</v>
      </c>
      <c r="E418" s="78">
        <v>350</v>
      </c>
      <c r="F418" s="19">
        <v>3213</v>
      </c>
      <c r="G418" s="20" t="s">
        <v>186</v>
      </c>
    </row>
    <row r="419" spans="1:7" x14ac:dyDescent="0.25">
      <c r="A419" s="82"/>
      <c r="B419" s="18" t="s">
        <v>15</v>
      </c>
      <c r="C419" s="19" t="s">
        <v>15</v>
      </c>
      <c r="D419" s="19" t="s">
        <v>16</v>
      </c>
      <c r="E419" s="78">
        <v>350</v>
      </c>
      <c r="F419" s="19"/>
      <c r="G419" s="20" t="s">
        <v>15</v>
      </c>
    </row>
    <row r="420" spans="1:7" x14ac:dyDescent="0.25">
      <c r="A420" s="82">
        <v>96</v>
      </c>
      <c r="B420" s="18" t="s">
        <v>457</v>
      </c>
      <c r="C420" s="19" t="s">
        <v>458</v>
      </c>
      <c r="D420" s="19" t="s">
        <v>66</v>
      </c>
      <c r="E420" s="78">
        <v>1260</v>
      </c>
      <c r="F420" s="19">
        <v>3239</v>
      </c>
      <c r="G420" s="20" t="s">
        <v>49</v>
      </c>
    </row>
    <row r="421" spans="1:7" x14ac:dyDescent="0.25">
      <c r="A421" s="82"/>
      <c r="B421" s="18" t="s">
        <v>15</v>
      </c>
      <c r="C421" s="19" t="s">
        <v>15</v>
      </c>
      <c r="D421" s="19" t="s">
        <v>16</v>
      </c>
      <c r="E421" s="78">
        <v>1260</v>
      </c>
      <c r="F421" s="19"/>
      <c r="G421" s="20" t="s">
        <v>15</v>
      </c>
    </row>
    <row r="422" spans="1:7" x14ac:dyDescent="0.25">
      <c r="A422" s="82">
        <v>989</v>
      </c>
      <c r="B422" s="18" t="s">
        <v>459</v>
      </c>
      <c r="C422" s="19" t="s">
        <v>460</v>
      </c>
      <c r="D422" s="19" t="s">
        <v>13</v>
      </c>
      <c r="E422" s="78">
        <v>90</v>
      </c>
      <c r="F422" s="19">
        <v>3221</v>
      </c>
      <c r="G422" s="20" t="s">
        <v>90</v>
      </c>
    </row>
    <row r="423" spans="1:7" x14ac:dyDescent="0.25">
      <c r="A423" s="82"/>
      <c r="B423" s="18" t="s">
        <v>15</v>
      </c>
      <c r="C423" s="19" t="s">
        <v>15</v>
      </c>
      <c r="D423" s="19" t="s">
        <v>16</v>
      </c>
      <c r="E423" s="78">
        <v>90</v>
      </c>
      <c r="F423" s="19"/>
      <c r="G423" s="20" t="s">
        <v>15</v>
      </c>
    </row>
    <row r="424" spans="1:7" ht="15" customHeight="1" x14ac:dyDescent="0.25">
      <c r="A424" s="26" t="s">
        <v>461</v>
      </c>
      <c r="B424" s="27"/>
      <c r="C424" s="28" t="s">
        <v>15</v>
      </c>
      <c r="D424" s="29"/>
      <c r="E424" s="30">
        <f>SUMIF(D11:D423,D421,E11:E423)</f>
        <v>2627858.0700000012</v>
      </c>
      <c r="F424" s="31"/>
      <c r="G424" s="32"/>
    </row>
    <row r="425" spans="1:7" s="24" customFormat="1" x14ac:dyDescent="0.25">
      <c r="A425" s="84"/>
      <c r="B425" s="2"/>
      <c r="C425" s="34"/>
      <c r="D425" s="34"/>
      <c r="E425" s="35"/>
      <c r="F425" s="34"/>
      <c r="G425" s="2"/>
    </row>
    <row r="426" spans="1:7" s="24" customFormat="1" x14ac:dyDescent="0.25">
      <c r="A426" s="36" t="s">
        <v>462</v>
      </c>
      <c r="B426" s="37"/>
      <c r="C426" s="38"/>
      <c r="D426" s="39"/>
      <c r="E426" s="40"/>
      <c r="F426" s="41"/>
      <c r="G426" s="39"/>
    </row>
    <row r="427" spans="1:7" s="24" customFormat="1" x14ac:dyDescent="0.25">
      <c r="A427" s="42">
        <v>1180</v>
      </c>
      <c r="B427" s="43" t="s">
        <v>463</v>
      </c>
      <c r="C427" s="44" t="s">
        <v>33</v>
      </c>
      <c r="D427" s="43" t="s">
        <v>13</v>
      </c>
      <c r="E427" s="45">
        <v>543.92999999999995</v>
      </c>
      <c r="F427" s="46">
        <v>12912</v>
      </c>
      <c r="G427" s="43" t="s">
        <v>464</v>
      </c>
    </row>
    <row r="428" spans="1:7" s="24" customFormat="1" x14ac:dyDescent="0.25">
      <c r="A428" s="42">
        <v>4970</v>
      </c>
      <c r="B428" s="47" t="s">
        <v>465</v>
      </c>
      <c r="C428" s="44" t="s">
        <v>466</v>
      </c>
      <c r="D428" s="47" t="s">
        <v>13</v>
      </c>
      <c r="E428" s="45">
        <v>180</v>
      </c>
      <c r="F428" s="46">
        <v>12912</v>
      </c>
      <c r="G428" s="43" t="s">
        <v>464</v>
      </c>
    </row>
    <row r="429" spans="1:7" ht="15" customHeight="1" x14ac:dyDescent="0.25">
      <c r="A429" s="42">
        <v>7236</v>
      </c>
      <c r="B429" s="43" t="s">
        <v>467</v>
      </c>
      <c r="C429" s="44" t="s">
        <v>468</v>
      </c>
      <c r="D429" s="43" t="s">
        <v>469</v>
      </c>
      <c r="E429" s="45">
        <v>2996.38</v>
      </c>
      <c r="F429" s="46">
        <v>12912</v>
      </c>
      <c r="G429" s="43" t="s">
        <v>464</v>
      </c>
    </row>
    <row r="430" spans="1:7" x14ac:dyDescent="0.25">
      <c r="A430" s="42">
        <v>7251</v>
      </c>
      <c r="B430" s="43" t="s">
        <v>470</v>
      </c>
      <c r="C430" s="44" t="s">
        <v>471</v>
      </c>
      <c r="D430" s="43" t="s">
        <v>472</v>
      </c>
      <c r="E430" s="45">
        <v>1300</v>
      </c>
      <c r="F430" s="46">
        <v>12912</v>
      </c>
      <c r="G430" s="43" t="s">
        <v>464</v>
      </c>
    </row>
    <row r="431" spans="1:7" ht="15" customHeight="1" x14ac:dyDescent="0.25">
      <c r="A431" s="26" t="s">
        <v>473</v>
      </c>
      <c r="B431" s="27"/>
      <c r="C431" s="48"/>
      <c r="D431" s="49"/>
      <c r="E431" s="50">
        <f>SUM(E427:E430)</f>
        <v>5020.3099999999995</v>
      </c>
      <c r="F431" s="51"/>
      <c r="G431" s="49"/>
    </row>
    <row r="432" spans="1:7" x14ac:dyDescent="0.25">
      <c r="A432" s="42"/>
      <c r="B432" s="52"/>
      <c r="C432" s="44"/>
      <c r="D432" s="43"/>
      <c r="E432" s="45"/>
      <c r="F432" s="53"/>
      <c r="G432" s="43"/>
    </row>
    <row r="433" spans="1:7" ht="15" customHeight="1" x14ac:dyDescent="0.25">
      <c r="A433" s="36" t="s">
        <v>474</v>
      </c>
      <c r="B433" s="37"/>
      <c r="C433" s="54"/>
      <c r="D433" s="55"/>
      <c r="E433" s="56"/>
      <c r="F433" s="57"/>
      <c r="G433" s="55"/>
    </row>
    <row r="434" spans="1:7" ht="15" customHeight="1" x14ac:dyDescent="0.25">
      <c r="A434" s="58"/>
      <c r="B434" s="59"/>
      <c r="C434" s="60"/>
      <c r="D434" s="59"/>
      <c r="E434" s="61">
        <v>70</v>
      </c>
      <c r="F434" s="62">
        <v>23921</v>
      </c>
      <c r="G434" s="63" t="s">
        <v>475</v>
      </c>
    </row>
    <row r="435" spans="1:7" x14ac:dyDescent="0.25">
      <c r="A435" s="58"/>
      <c r="B435" s="59"/>
      <c r="C435" s="60"/>
      <c r="D435" s="59"/>
      <c r="E435" s="61">
        <v>0</v>
      </c>
      <c r="F435" s="64">
        <v>3295</v>
      </c>
      <c r="G435" s="59" t="s">
        <v>98</v>
      </c>
    </row>
    <row r="436" spans="1:7" ht="15" customHeight="1" x14ac:dyDescent="0.25">
      <c r="A436" s="36" t="s">
        <v>476</v>
      </c>
      <c r="B436" s="37"/>
      <c r="C436" s="65"/>
      <c r="D436" s="66"/>
      <c r="E436" s="67">
        <f>E434+E435</f>
        <v>70</v>
      </c>
      <c r="F436" s="68"/>
      <c r="G436" s="66"/>
    </row>
    <row r="437" spans="1:7" x14ac:dyDescent="0.25">
      <c r="A437" s="58"/>
      <c r="B437" s="59"/>
      <c r="C437" s="60"/>
      <c r="D437" s="59"/>
      <c r="E437" s="69"/>
      <c r="F437" s="59"/>
      <c r="G437" s="59"/>
    </row>
    <row r="438" spans="1:7" x14ac:dyDescent="0.25">
      <c r="A438" s="36" t="s">
        <v>477</v>
      </c>
      <c r="B438" s="37"/>
      <c r="C438" s="54"/>
      <c r="D438" s="55"/>
      <c r="E438" s="56"/>
      <c r="F438" s="41"/>
      <c r="G438" s="55"/>
    </row>
    <row r="439" spans="1:7" x14ac:dyDescent="0.25">
      <c r="A439" s="58"/>
      <c r="E439" s="11">
        <f>8957.84-113.81</f>
        <v>8844.0300000000007</v>
      </c>
      <c r="F439" s="46">
        <v>3211</v>
      </c>
      <c r="G439" s="59" t="s">
        <v>478</v>
      </c>
    </row>
    <row r="440" spans="1:7" x14ac:dyDescent="0.25">
      <c r="A440" s="58"/>
      <c r="E440" s="11">
        <v>25825</v>
      </c>
      <c r="F440" s="46">
        <v>3211</v>
      </c>
      <c r="G440" s="59" t="s">
        <v>479</v>
      </c>
    </row>
    <row r="441" spans="1:7" x14ac:dyDescent="0.25">
      <c r="A441" s="58"/>
      <c r="B441" s="59"/>
      <c r="C441" s="60"/>
      <c r="D441" s="70"/>
      <c r="E441" s="61"/>
      <c r="F441" s="46"/>
      <c r="G441" s="63"/>
    </row>
    <row r="442" spans="1:7" x14ac:dyDescent="0.25">
      <c r="A442" s="58"/>
      <c r="B442" s="59"/>
      <c r="C442" s="60"/>
      <c r="D442" s="71"/>
      <c r="E442" s="61">
        <f>499640.69-14107.53+73780.56+139654.31</f>
        <v>698968.03</v>
      </c>
      <c r="F442" s="46">
        <v>3111</v>
      </c>
      <c r="G442" s="59" t="s">
        <v>480</v>
      </c>
    </row>
    <row r="443" spans="1:7" x14ac:dyDescent="0.25">
      <c r="A443" s="58"/>
      <c r="B443" s="59"/>
      <c r="C443" s="60"/>
      <c r="D443" s="71"/>
      <c r="E443" s="61">
        <v>3466.69</v>
      </c>
      <c r="F443" s="46">
        <v>3131</v>
      </c>
      <c r="G443" s="59" t="s">
        <v>481</v>
      </c>
    </row>
    <row r="444" spans="1:7" x14ac:dyDescent="0.25">
      <c r="A444" s="58"/>
      <c r="B444" s="59"/>
      <c r="C444" s="60"/>
      <c r="D444" s="71"/>
      <c r="E444" s="61">
        <v>111702.06</v>
      </c>
      <c r="F444" s="46">
        <v>3132</v>
      </c>
      <c r="G444" s="59" t="s">
        <v>482</v>
      </c>
    </row>
    <row r="445" spans="1:7" x14ac:dyDescent="0.25">
      <c r="A445" s="58"/>
      <c r="B445" s="59"/>
      <c r="C445" s="60"/>
      <c r="D445" s="71"/>
      <c r="E445" s="61">
        <v>14107.53</v>
      </c>
      <c r="F445" s="46">
        <v>3212</v>
      </c>
      <c r="G445" s="59" t="s">
        <v>483</v>
      </c>
    </row>
    <row r="446" spans="1:7" x14ac:dyDescent="0.25">
      <c r="A446" s="58"/>
      <c r="B446" s="59"/>
      <c r="C446" s="60"/>
      <c r="D446" s="71"/>
      <c r="E446" s="61">
        <f>43.49+1080+1324.32+1855.58</f>
        <v>4303.3899999999994</v>
      </c>
      <c r="F446" s="46">
        <v>3121</v>
      </c>
      <c r="G446" s="59" t="s">
        <v>484</v>
      </c>
    </row>
    <row r="447" spans="1:7" x14ac:dyDescent="0.25">
      <c r="A447" s="36" t="s">
        <v>485</v>
      </c>
      <c r="B447" s="37"/>
      <c r="C447" s="65"/>
      <c r="D447" s="66"/>
      <c r="E447" s="67">
        <f>SUM(E439:E446)</f>
        <v>867216.7300000001</v>
      </c>
      <c r="F447" s="51"/>
      <c r="G447" s="66"/>
    </row>
    <row r="449" spans="1:7" x14ac:dyDescent="0.25">
      <c r="A449" s="36" t="s">
        <v>486</v>
      </c>
      <c r="B449" s="37"/>
      <c r="C449" s="65"/>
      <c r="D449" s="55"/>
      <c r="E449" s="56"/>
      <c r="F449" s="41"/>
      <c r="G449" s="55"/>
    </row>
    <row r="450" spans="1:7" x14ac:dyDescent="0.25">
      <c r="A450" s="72"/>
      <c r="B450" s="59" t="s">
        <v>487</v>
      </c>
      <c r="C450" s="73"/>
      <c r="D450" s="19"/>
      <c r="E450" s="25">
        <v>3792.36</v>
      </c>
      <c r="F450" s="74">
        <v>3237</v>
      </c>
      <c r="G450" s="20" t="s">
        <v>488</v>
      </c>
    </row>
    <row r="451" spans="1:7" x14ac:dyDescent="0.25">
      <c r="A451" s="72"/>
      <c r="B451" s="59" t="s">
        <v>489</v>
      </c>
      <c r="C451" s="73"/>
      <c r="D451" s="19"/>
      <c r="E451" s="25">
        <v>2330.62</v>
      </c>
      <c r="F451" s="74">
        <v>3237</v>
      </c>
      <c r="G451" s="20" t="s">
        <v>488</v>
      </c>
    </row>
    <row r="452" spans="1:7" x14ac:dyDescent="0.25">
      <c r="A452" s="72"/>
      <c r="B452" s="59" t="s">
        <v>490</v>
      </c>
      <c r="C452" s="73"/>
      <c r="D452" s="19"/>
      <c r="E452" s="25">
        <v>1482.31</v>
      </c>
      <c r="F452" s="74">
        <v>3237</v>
      </c>
      <c r="G452" s="20" t="s">
        <v>488</v>
      </c>
    </row>
    <row r="453" spans="1:7" x14ac:dyDescent="0.25">
      <c r="A453" s="72"/>
      <c r="B453" s="59" t="s">
        <v>491</v>
      </c>
      <c r="C453" s="73"/>
      <c r="D453" s="19"/>
      <c r="E453" s="25">
        <v>1701.8</v>
      </c>
      <c r="F453" s="74">
        <v>3237</v>
      </c>
      <c r="G453" s="20" t="s">
        <v>488</v>
      </c>
    </row>
    <row r="454" spans="1:7" x14ac:dyDescent="0.25">
      <c r="A454" s="72"/>
      <c r="B454" s="59" t="s">
        <v>492</v>
      </c>
      <c r="C454" s="73"/>
      <c r="D454" s="19"/>
      <c r="E454" s="25">
        <v>39.9</v>
      </c>
      <c r="F454" s="74">
        <v>3237</v>
      </c>
      <c r="G454" s="20" t="s">
        <v>488</v>
      </c>
    </row>
    <row r="455" spans="1:7" x14ac:dyDescent="0.25">
      <c r="A455" s="72"/>
      <c r="B455" s="59" t="s">
        <v>493</v>
      </c>
      <c r="C455" s="73"/>
      <c r="D455" s="19"/>
      <c r="E455" s="25">
        <v>40.22</v>
      </c>
      <c r="F455" s="74">
        <v>3237</v>
      </c>
      <c r="G455" s="20" t="s">
        <v>488</v>
      </c>
    </row>
    <row r="456" spans="1:7" x14ac:dyDescent="0.25">
      <c r="A456" s="72"/>
      <c r="B456" s="59" t="s">
        <v>494</v>
      </c>
      <c r="C456" s="73"/>
      <c r="D456" s="19"/>
      <c r="E456" s="25">
        <v>3927.24</v>
      </c>
      <c r="F456" s="74">
        <v>3237</v>
      </c>
      <c r="G456" s="20" t="s">
        <v>488</v>
      </c>
    </row>
    <row r="457" spans="1:7" x14ac:dyDescent="0.25">
      <c r="A457" s="72"/>
      <c r="B457" s="59" t="s">
        <v>495</v>
      </c>
      <c r="C457" s="73"/>
      <c r="D457" s="19"/>
      <c r="E457" s="25">
        <v>1963.62</v>
      </c>
      <c r="F457" s="74">
        <v>3237</v>
      </c>
      <c r="G457" s="20" t="s">
        <v>488</v>
      </c>
    </row>
    <row r="458" spans="1:7" x14ac:dyDescent="0.25">
      <c r="A458" s="72"/>
      <c r="B458" s="59" t="s">
        <v>496</v>
      </c>
      <c r="C458" s="73"/>
      <c r="D458" s="19"/>
      <c r="E458" s="25">
        <v>670.3</v>
      </c>
      <c r="F458" s="74">
        <v>3237</v>
      </c>
      <c r="G458" s="20" t="s">
        <v>488</v>
      </c>
    </row>
    <row r="459" spans="1:7" x14ac:dyDescent="0.25">
      <c r="A459" s="72"/>
      <c r="B459" s="59" t="s">
        <v>497</v>
      </c>
      <c r="C459" s="73"/>
      <c r="D459" s="19"/>
      <c r="E459" s="25">
        <v>1876.83</v>
      </c>
      <c r="F459" s="74">
        <v>3237</v>
      </c>
      <c r="G459" s="20" t="s">
        <v>488</v>
      </c>
    </row>
    <row r="460" spans="1:7" x14ac:dyDescent="0.25">
      <c r="A460" s="72"/>
      <c r="B460" s="59" t="s">
        <v>498</v>
      </c>
      <c r="C460" s="73"/>
      <c r="D460" s="19"/>
      <c r="E460" s="25">
        <v>2500.1999999999998</v>
      </c>
      <c r="F460" s="74">
        <v>3237</v>
      </c>
      <c r="G460" s="20" t="s">
        <v>488</v>
      </c>
    </row>
    <row r="461" spans="1:7" x14ac:dyDescent="0.25">
      <c r="A461" s="72"/>
      <c r="B461" s="59" t="s">
        <v>499</v>
      </c>
      <c r="C461" s="73"/>
      <c r="D461" s="19"/>
      <c r="E461" s="25">
        <v>1400</v>
      </c>
      <c r="F461" s="74">
        <v>3237</v>
      </c>
      <c r="G461" s="20" t="s">
        <v>488</v>
      </c>
    </row>
    <row r="462" spans="1:7" x14ac:dyDescent="0.25">
      <c r="A462" s="72"/>
      <c r="B462" s="59" t="s">
        <v>500</v>
      </c>
      <c r="C462" s="73"/>
      <c r="D462" s="19"/>
      <c r="E462" s="25">
        <v>2974.65</v>
      </c>
      <c r="F462" s="74">
        <v>3237</v>
      </c>
      <c r="G462" s="20" t="s">
        <v>488</v>
      </c>
    </row>
    <row r="463" spans="1:7" x14ac:dyDescent="0.25">
      <c r="A463" s="72"/>
      <c r="B463" s="59" t="s">
        <v>501</v>
      </c>
      <c r="C463" s="73"/>
      <c r="D463" s="19"/>
      <c r="E463" s="25">
        <v>3430.07</v>
      </c>
      <c r="F463" s="74">
        <v>3237</v>
      </c>
      <c r="G463" s="20" t="s">
        <v>488</v>
      </c>
    </row>
    <row r="464" spans="1:7" s="17" customFormat="1" x14ac:dyDescent="0.25">
      <c r="A464" s="72"/>
      <c r="B464" s="59" t="s">
        <v>502</v>
      </c>
      <c r="C464" s="73"/>
      <c r="D464" s="19"/>
      <c r="E464" s="25">
        <v>3430.07</v>
      </c>
      <c r="F464" s="74">
        <v>3237</v>
      </c>
      <c r="G464" s="20" t="s">
        <v>488</v>
      </c>
    </row>
    <row r="465" spans="1:7" s="21" customFormat="1" x14ac:dyDescent="0.25">
      <c r="A465" s="72"/>
      <c r="B465" s="59" t="s">
        <v>503</v>
      </c>
      <c r="C465" s="73"/>
      <c r="D465" s="19"/>
      <c r="E465" s="25">
        <v>882.88</v>
      </c>
      <c r="F465" s="74">
        <v>3237</v>
      </c>
      <c r="G465" s="20" t="s">
        <v>488</v>
      </c>
    </row>
    <row r="466" spans="1:7" s="17" customFormat="1" ht="20.25" customHeight="1" x14ac:dyDescent="0.25">
      <c r="A466" s="36" t="s">
        <v>504</v>
      </c>
      <c r="B466" s="37"/>
      <c r="C466" s="65"/>
      <c r="D466" s="66"/>
      <c r="E466" s="67">
        <f>SUM(E450:E465)</f>
        <v>32443.07</v>
      </c>
      <c r="F466" s="51"/>
      <c r="G466" s="66"/>
    </row>
    <row r="467" spans="1:7" s="17" customFormat="1" x14ac:dyDescent="0.25">
      <c r="A467" s="33"/>
      <c r="B467" s="33"/>
      <c r="C467" s="3"/>
      <c r="D467" s="2"/>
      <c r="E467" s="75"/>
      <c r="F467" s="76"/>
      <c r="G467" s="2"/>
    </row>
    <row r="468" spans="1:7" s="17" customFormat="1" x14ac:dyDescent="0.25">
      <c r="A468" s="42"/>
      <c r="B468" s="59"/>
      <c r="C468" s="77"/>
      <c r="D468" s="59"/>
      <c r="E468" s="69"/>
      <c r="F468" s="46"/>
      <c r="G468" s="59"/>
    </row>
    <row r="469" spans="1:7" s="17" customFormat="1" x14ac:dyDescent="0.25">
      <c r="A469" s="36" t="s">
        <v>505</v>
      </c>
      <c r="B469" s="37"/>
      <c r="C469" s="65"/>
      <c r="D469" s="66"/>
      <c r="E469" s="67">
        <f>E424+E431+E436+E447+E466</f>
        <v>3532608.1800000011</v>
      </c>
      <c r="F469" s="51"/>
      <c r="G469" s="66"/>
    </row>
  </sheetData>
  <mergeCells count="11">
    <mergeCell ref="A466:B466"/>
    <mergeCell ref="A469:B469"/>
    <mergeCell ref="A431:B431"/>
    <mergeCell ref="A433:B433"/>
    <mergeCell ref="A436:B436"/>
    <mergeCell ref="A438:B438"/>
    <mergeCell ref="A447:B447"/>
    <mergeCell ref="A449:B449"/>
    <mergeCell ref="A7:G7"/>
    <mergeCell ref="A424:B424"/>
    <mergeCell ref="A426:B426"/>
  </mergeCells>
  <conditionalFormatting sqref="A220:A224 A226 A232 A234 A236 A238 A240 A263:G266 A267:E267 A425:G425">
    <cfRule type="cellIs" dxfId="15" priority="17" operator="equal">
      <formula>"GDPR"</formula>
    </cfRule>
  </conditionalFormatting>
  <conditionalFormatting sqref="A305:A309">
    <cfRule type="cellIs" dxfId="14" priority="15" operator="equal">
      <formula>"GDPR"</formula>
    </cfRule>
  </conditionalFormatting>
  <conditionalFormatting sqref="A82:D82 A149:D150 F149:G150 A216">
    <cfRule type="cellIs" dxfId="13" priority="19" operator="equal">
      <formula>"GDPR"</formula>
    </cfRule>
  </conditionalFormatting>
  <conditionalFormatting sqref="A10:G81 A151:G215 A242 A246 A248 A250 A252 A254:A257 A259:A260 A262 A268 A271:A273">
    <cfRule type="cellIs" dxfId="12" priority="16" operator="equal">
      <formula>"GDPR"</formula>
    </cfRule>
  </conditionalFormatting>
  <conditionalFormatting sqref="A83:G148 A218">
    <cfRule type="cellIs" dxfId="11" priority="18" operator="equal">
      <formula>"GDPR"</formula>
    </cfRule>
  </conditionalFormatting>
  <conditionalFormatting sqref="C346:D346">
    <cfRule type="cellIs" dxfId="10" priority="4" operator="equal">
      <formula>"GDPR"</formula>
    </cfRule>
  </conditionalFormatting>
  <conditionalFormatting sqref="C216:G216 A217:G217 C218:G218 A219:G219 C220:G224 A225:G225 C226:G226 A227:G231 C232:G232 A233:G233 C234:G234 A235:G235 C236:G236 A237:G237 C238:G238 A239:G239 C240:G240 A241:G241 C242:G242 A243:G245 C246:G246 A247:G247 C248:G248 A249:G249 C250:G250 A251:G251 C252:G252 A253:G253 C254:G257 A258:G258 C259:G260 A261:G261 C262:G262 C268:G268 A269:G270 C271:G273 A274:G304 C305:G309 A310:G310">
    <cfRule type="cellIs" dxfId="9" priority="20" operator="equal">
      <formula>"GDPR"</formula>
    </cfRule>
  </conditionalFormatting>
  <conditionalFormatting sqref="D1:D6 D8:D315 D425 D449:D1048576">
    <cfRule type="containsText" dxfId="8" priority="21" operator="containsText" text="UKUPNO">
      <formula>NOT(ISERROR(SEARCH("UKUPNO",D1)))</formula>
    </cfRule>
  </conditionalFormatting>
  <conditionalFormatting sqref="D316:D320">
    <cfRule type="containsText" dxfId="7" priority="14" operator="containsText" text="UKUPNO">
      <formula>NOT(ISERROR(SEARCH("UKUPNO",D316)))</formula>
    </cfRule>
  </conditionalFormatting>
  <conditionalFormatting sqref="D322">
    <cfRule type="containsText" dxfId="6" priority="13" operator="containsText" text="UKUPNO">
      <formula>NOT(ISERROR(SEARCH("UKUPNO",D322)))</formula>
    </cfRule>
  </conditionalFormatting>
  <conditionalFormatting sqref="D324:D326">
    <cfRule type="containsText" dxfId="5" priority="12" operator="containsText" text="UKUPNO">
      <formula>NOT(ISERROR(SEARCH("UKUPNO",D324)))</formula>
    </cfRule>
  </conditionalFormatting>
  <conditionalFormatting sqref="D328">
    <cfRule type="containsText" dxfId="4" priority="22" operator="containsText" text="UKUPNO">
      <formula>NOT(ISERROR(SEARCH("UKUPNO",D328)))</formula>
    </cfRule>
  </conditionalFormatting>
  <conditionalFormatting sqref="D330:D423">
    <cfRule type="containsText" dxfId="3" priority="5" operator="containsText" text="UKUPNO">
      <formula>NOT(ISERROR(SEARCH("UKUPNO",D330)))</formula>
    </cfRule>
  </conditionalFormatting>
  <conditionalFormatting sqref="D437">
    <cfRule type="containsText" dxfId="2" priority="11" operator="containsText" text="UKUPNO">
      <formula>NOT(ISERROR(SEARCH("UKUPNO",D437)))</formula>
    </cfRule>
  </conditionalFormatting>
  <conditionalFormatting sqref="G8">
    <cfRule type="containsText" dxfId="1" priority="23" operator="containsText" text="UKUPNO">
      <formula>NOT(ISERROR(SEARCH("UKUPNO",G8)))</formula>
    </cfRule>
  </conditionalFormatting>
  <conditionalFormatting sqref="G416">
    <cfRule type="cellIs" dxfId="0" priority="9" operator="equal">
      <formula>"GDPR"</formula>
    </cfRule>
  </conditionalFormatting>
  <pageMargins left="0.25" right="0.25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05.2026 </vt:lpstr>
      <vt:lpstr>'05.2026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Vidušin</dc:creator>
  <cp:lastModifiedBy>Ana Vidušin</cp:lastModifiedBy>
  <dcterms:created xsi:type="dcterms:W3CDTF">2026-06-12T12:18:28Z</dcterms:created>
  <dcterms:modified xsi:type="dcterms:W3CDTF">2026-06-12T12:23:08Z</dcterms:modified>
</cp:coreProperties>
</file>