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g_g1_lokalno\racunovodstvo\TRANSPARENTNOST\2024\VELJAČA\"/>
    </mc:Choice>
  </mc:AlternateContent>
  <xr:revisionPtr revIDLastSave="0" documentId="13_ncr:1_{608B3BBB-479B-46D1-89CD-858ED710878B}" xr6:coauthVersionLast="47" xr6:coauthVersionMax="47" xr10:uidLastSave="{00000000-0000-0000-0000-000000000000}"/>
  <bookViews>
    <workbookView xWindow="5070" yWindow="615" windowWidth="25695" windowHeight="20985" xr2:uid="{BA4957B5-7D7F-4416-8E75-0C21770C02FC}"/>
  </bookViews>
  <sheets>
    <sheet name="VELJAČA" sheetId="1" r:id="rId1"/>
  </sheets>
  <definedNames>
    <definedName name="_xlnm.Print_Titles" localSheetId="0">VELJAČA!$7:$7</definedName>
    <definedName name="_xlnm.Print_Area" localSheetId="0">VELJAČA!$A$1:$F$184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2" i="1" l="1"/>
  <c r="E169" i="1"/>
  <c r="E166" i="1"/>
  <c r="E164" i="1"/>
  <c r="E151" i="1"/>
  <c r="E148" i="1"/>
  <c r="E132" i="1"/>
  <c r="E121" i="1"/>
  <c r="E118" i="1"/>
  <c r="E111" i="1"/>
  <c r="E102" i="1"/>
  <c r="E88" i="1"/>
  <c r="E75" i="1"/>
  <c r="E66" i="1"/>
  <c r="E63" i="1"/>
  <c r="E50" i="1"/>
  <c r="E46" i="1"/>
  <c r="E34" i="1"/>
  <c r="E28" i="1"/>
  <c r="E25" i="1"/>
  <c r="E12" i="1"/>
  <c r="E184" i="1" l="1"/>
</calcChain>
</file>

<file path=xl/sharedStrings.xml><?xml version="1.0" encoding="utf-8"?>
<sst xmlns="http://schemas.openxmlformats.org/spreadsheetml/2006/main" count="455" uniqueCount="257">
  <si>
    <t>Hrvatski restauratorski zavod</t>
  </si>
  <si>
    <t>RKP 22339</t>
  </si>
  <si>
    <t>Zagreb</t>
  </si>
  <si>
    <t>INFORMACIJA O TROŠENJU SREDSTAVA ZA VELJAČU 2024. GODINE</t>
  </si>
  <si>
    <t>Naziv primatelja</t>
  </si>
  <si>
    <t>OIB primatelja</t>
  </si>
  <si>
    <t>Sjedište primatelja</t>
  </si>
  <si>
    <t>Način objave 
isplaćenog iznosa</t>
  </si>
  <si>
    <t>Vrsta rashoda i izdatka</t>
  </si>
  <si>
    <t>Isplate dobavljačima</t>
  </si>
  <si>
    <t>RRIF plus d.o.o.</t>
  </si>
  <si>
    <t>18376805890</t>
  </si>
  <si>
    <t>3221 Uredski materijal i ostali materijalni rashodi</t>
  </si>
  <si>
    <t>Hrvatska pošta d.d.</t>
  </si>
  <si>
    <t>3231 Usluge telefona, pošte i prijevoza</t>
  </si>
  <si>
    <t>Ukupno Hrvatska pošta d.d.</t>
  </si>
  <si>
    <t>Grad Split</t>
  </si>
  <si>
    <t>78755598868</t>
  </si>
  <si>
    <t>Split</t>
  </si>
  <si>
    <t>3234 Komunalne usluge</t>
  </si>
  <si>
    <t>RU - VE d.o.o.</t>
  </si>
  <si>
    <t>Kerestinec</t>
  </si>
  <si>
    <t>3222 Materijal i sirovine</t>
  </si>
  <si>
    <t>Čistoća d.o.o.</t>
  </si>
  <si>
    <t>Dubrovnik</t>
  </si>
  <si>
    <t>Bauhaus-Zagreb d.d.</t>
  </si>
  <si>
    <t>Tehnoservis Horvat i Horvat d.o.o.</t>
  </si>
  <si>
    <t>3232 Usluge tekućeg i investicijskog održavanja</t>
  </si>
  <si>
    <t>Suma informatika d.o.o.</t>
  </si>
  <si>
    <t>3238 Računalne usluge</t>
  </si>
  <si>
    <t>Krščanska sadašnjost d.o.o.</t>
  </si>
  <si>
    <t>79817762581</t>
  </si>
  <si>
    <t>Institut Ruđer Bošković</t>
  </si>
  <si>
    <t>3239 Ostale usluge</t>
  </si>
  <si>
    <t>Udruga za promicanje zaštite</t>
  </si>
  <si>
    <t>64968209970</t>
  </si>
  <si>
    <t>3294 Članarine i norme</t>
  </si>
  <si>
    <t>AKD zaštita d.o.o.</t>
  </si>
  <si>
    <t>09253797076</t>
  </si>
  <si>
    <t>INA Industrija nafte d.d.</t>
  </si>
  <si>
    <t>3223 Energija</t>
  </si>
  <si>
    <t>3433 Obveze za zatezne kamate</t>
  </si>
  <si>
    <t>Ukupno INA Industrija nafte d.d.</t>
  </si>
  <si>
    <t>HEP - Toplinarstvo d.o.o.</t>
  </si>
  <si>
    <t>Ukupno HEP - Toplinarstvo d.o.o.</t>
  </si>
  <si>
    <t>Belveder</t>
  </si>
  <si>
    <t>06779162480</t>
  </si>
  <si>
    <t>Rijeka</t>
  </si>
  <si>
    <t>Lukom d.o.o.</t>
  </si>
  <si>
    <t>Ludbreg</t>
  </si>
  <si>
    <t>Grad Zadar</t>
  </si>
  <si>
    <t>09933651854</t>
  </si>
  <si>
    <t>Zadar</t>
  </si>
  <si>
    <t>3235 Zakupnine i najamnine</t>
  </si>
  <si>
    <t>Ukupno Grad Zadar</t>
  </si>
  <si>
    <t>Unikom d.o.o.</t>
  </si>
  <si>
    <t>07507345484</t>
  </si>
  <si>
    <t>Osijek</t>
  </si>
  <si>
    <t>Ultra-lab</t>
  </si>
  <si>
    <t>41998146506</t>
  </si>
  <si>
    <t>Dr. Etlinger</t>
  </si>
  <si>
    <t>17221338662</t>
  </si>
  <si>
    <t>Vodovod d.o.o.</t>
  </si>
  <si>
    <t>Gradski ured za obnovu, izgradnju, prostorno uređenje, graditeljstvo, komunalne poslove i prostor</t>
  </si>
  <si>
    <t>Zvibor d.o.o.</t>
  </si>
  <si>
    <t>03454358063</t>
  </si>
  <si>
    <t>3953 Obveze za jamčevine</t>
  </si>
  <si>
    <t>Državni arhiv u Dubrovniku</t>
  </si>
  <si>
    <t>01076882554</t>
  </si>
  <si>
    <t>Hrvatska radiotelevizija</t>
  </si>
  <si>
    <t>68419124305</t>
  </si>
  <si>
    <t>3295 Pristojbe i naknade</t>
  </si>
  <si>
    <t>Crescat d.o.o.</t>
  </si>
  <si>
    <t>Plava kava d.o.o.</t>
  </si>
  <si>
    <t>Mokošica</t>
  </si>
  <si>
    <t>Ukupno Plava kava d.o.o.</t>
  </si>
  <si>
    <t>Hrvatski telekom d.d.</t>
  </si>
  <si>
    <t>Hrvatski zavod za norme</t>
  </si>
  <si>
    <t>76844168802</t>
  </si>
  <si>
    <t>Ukupno Hrvatski zavod za norme</t>
  </si>
  <si>
    <t>Hongoldonia d.o.o.</t>
  </si>
  <si>
    <t>Narodne novine d.d.</t>
  </si>
  <si>
    <t>64546066176</t>
  </si>
  <si>
    <t>3233 Usluge promidžbe i informiranja</t>
  </si>
  <si>
    <t>ICOM - Hrvatski nacionalni komitet</t>
  </si>
  <si>
    <t>18082611073</t>
  </si>
  <si>
    <t>Viva info d.o.o.</t>
  </si>
  <si>
    <t>22361751585</t>
  </si>
  <si>
    <t>HEP opskrba d.o.o.</t>
  </si>
  <si>
    <t>Benić vodoinstalaterski obrt vl. Boris Benić</t>
  </si>
  <si>
    <t>Kapitel d.o.o.</t>
  </si>
  <si>
    <t>Žminj</t>
  </si>
  <si>
    <t>Hrvatska komora arhitekata</t>
  </si>
  <si>
    <t>85986018932</t>
  </si>
  <si>
    <t>Financijska agencija</t>
  </si>
  <si>
    <t>3431 Bankarske usluge i usluge platnog prometa</t>
  </si>
  <si>
    <t>Auto Benussi d.o.o.</t>
  </si>
  <si>
    <t>Pula</t>
  </si>
  <si>
    <t>Općinski sud u Splitu</t>
  </si>
  <si>
    <t>61980608934</t>
  </si>
  <si>
    <t>Ukupno Općinski sud u Splitu</t>
  </si>
  <si>
    <t>HEP - Toplinarstvo d.o.o. pogon Osijek</t>
  </si>
  <si>
    <t>Ukupno HEP - Toplinarstvo d.o.o. pogon Osijek</t>
  </si>
  <si>
    <t>Se-mark d.o.o.</t>
  </si>
  <si>
    <t>Sesvete</t>
  </si>
  <si>
    <t>Građevinar Quelin d.d.</t>
  </si>
  <si>
    <t>Vodovod i odvodnja d.o.o.</t>
  </si>
  <si>
    <t>Šibenik</t>
  </si>
  <si>
    <t>Inpro d.o.o</t>
  </si>
  <si>
    <t>Čakovec</t>
  </si>
  <si>
    <t>Hrvatski zavod za javno zdravstvo</t>
  </si>
  <si>
    <t>75297532041</t>
  </si>
  <si>
    <t>3213 Stručno usavršavanje zaposlenika</t>
  </si>
  <si>
    <t>Erste card club</t>
  </si>
  <si>
    <t>Ukupno Erste card club</t>
  </si>
  <si>
    <t>Ustanova za zdravstvenu skrb Periodika</t>
  </si>
  <si>
    <t>3236 Zdravstvene i veterinarske usluge</t>
  </si>
  <si>
    <t>Vodoopskrba i odvodnja d.o.o.</t>
  </si>
  <si>
    <t>Otis dizala</t>
  </si>
  <si>
    <t>Dental grupa</t>
  </si>
  <si>
    <t>71195778014</t>
  </si>
  <si>
    <t>Umag</t>
  </si>
  <si>
    <t>Mikrolux d.o.o.</t>
  </si>
  <si>
    <t>Zaprešić</t>
  </si>
  <si>
    <t>Ars kopija d.o.o.</t>
  </si>
  <si>
    <t>Autocentar Buljubašić d.o.o.</t>
  </si>
  <si>
    <t>Zagrebpetrol d.o.o.</t>
  </si>
  <si>
    <t>04289142943</t>
  </si>
  <si>
    <t>Sollicitudo d.o.o.</t>
  </si>
  <si>
    <t>Ukupno Sollicitudo d.o.o.</t>
  </si>
  <si>
    <t>Citadela d.o.o.</t>
  </si>
  <si>
    <t>Hreljin</t>
  </si>
  <si>
    <t>Furnir drvni centar d.o.o.</t>
  </si>
  <si>
    <t>31206452221</t>
  </si>
  <si>
    <t>Magic net d.o.o.</t>
  </si>
  <si>
    <t>PSC Zagreb d.o.o.</t>
  </si>
  <si>
    <t>29147492766</t>
  </si>
  <si>
    <t>Koncertna dvorana Vatroslava Lisinskog</t>
  </si>
  <si>
    <t>Međimurje plin d.o.o.</t>
  </si>
  <si>
    <t>Studentski centar u Zagrebu</t>
  </si>
  <si>
    <t>3237 Intelektualne i osobne usluge</t>
  </si>
  <si>
    <t>Kemolab</t>
  </si>
  <si>
    <t>45816750516</t>
  </si>
  <si>
    <t>A1 Hrvatska</t>
  </si>
  <si>
    <t>Centar za vozila Hrvatske - STP "Croatia"</t>
  </si>
  <si>
    <t>Kreativni odjel</t>
  </si>
  <si>
    <t>77441978080</t>
  </si>
  <si>
    <t>Vodovod-Osijek d.o.o.</t>
  </si>
  <si>
    <t>3433 Zatezne kamate</t>
  </si>
  <si>
    <t>Ukupno Vodovod-Osijek d.o.o.</t>
  </si>
  <si>
    <t>HEP elektra d.o.o.</t>
  </si>
  <si>
    <t>Hrvatska komora inženjera građevinarstva</t>
  </si>
  <si>
    <t>65080653676</t>
  </si>
  <si>
    <t>Leadtech d.o.o.</t>
  </si>
  <si>
    <t>Varkom d.d.</t>
  </si>
  <si>
    <t>Varaždin</t>
  </si>
  <si>
    <t>Zeleni grad Šibenik</t>
  </si>
  <si>
    <t>Živa voda d.o.o.</t>
  </si>
  <si>
    <t>Ukupno Živa voda d.o.o.</t>
  </si>
  <si>
    <t>Odvjetnik Tomislav Nagy</t>
  </si>
  <si>
    <t>46587456469</t>
  </si>
  <si>
    <t>Fokus d.o.o.</t>
  </si>
  <si>
    <t>59082812808</t>
  </si>
  <si>
    <t>Vodovod Pula d.o.o.</t>
  </si>
  <si>
    <t>Vodovod Dubrovnik d.o.o.</t>
  </si>
  <si>
    <t>00862047577</t>
  </si>
  <si>
    <t>Zagrebački holding - podružnica čistoća d.o.o.</t>
  </si>
  <si>
    <t>Ukupno Zagrebački holding - podružnica čistoća d.o.o.</t>
  </si>
  <si>
    <t>Gradsko stambeno komunalno gospodarstvo d.o.o.</t>
  </si>
  <si>
    <t>03744272526</t>
  </si>
  <si>
    <t>Ukupno Gradsko stambeno komunalno gospodarstvo d.o.o.</t>
  </si>
  <si>
    <t>Grandis d.o.o.</t>
  </si>
  <si>
    <t>41396589417</t>
  </si>
  <si>
    <t>Velika Gorica</t>
  </si>
  <si>
    <t>Elektrotehnika napon d.o.o.</t>
  </si>
  <si>
    <t>38525814508</t>
  </si>
  <si>
    <t>3224 Materijal i dijelovi za tekuće i invest. održavanje</t>
  </si>
  <si>
    <t>Dražvni proračun</t>
  </si>
  <si>
    <t>52634238587</t>
  </si>
  <si>
    <t>Proprint d.o.o.</t>
  </si>
  <si>
    <t>72612732139</t>
  </si>
  <si>
    <t>IBS tech d.o.o.</t>
  </si>
  <si>
    <t>75037095052</t>
  </si>
  <si>
    <t>Master copy</t>
  </si>
  <si>
    <t>58991588138</t>
  </si>
  <si>
    <t>San box</t>
  </si>
  <si>
    <t>29625629048</t>
  </si>
  <si>
    <t>Kamanje</t>
  </si>
  <si>
    <t>Lav servis Zadar j.d.o.o.</t>
  </si>
  <si>
    <t>04975586013</t>
  </si>
  <si>
    <t>Primula company d.o.o.</t>
  </si>
  <si>
    <t>Solin</t>
  </si>
  <si>
    <t>Ukupno Primula company d.o.o.</t>
  </si>
  <si>
    <t>Petrol d.o.o.</t>
  </si>
  <si>
    <t>Javni bilježnik Tomislav Žabek</t>
  </si>
  <si>
    <t>85423465677</t>
  </si>
  <si>
    <t>Zagrebački električni tramvaj d.o.o.</t>
  </si>
  <si>
    <t>32120 Naknada za prijevoz, za rad na terenu i odvojeni život</t>
  </si>
  <si>
    <t>Lošinjska plovidba turizam d.o.o.</t>
  </si>
  <si>
    <t>63465435060</t>
  </si>
  <si>
    <t>Mali Lošinj</t>
  </si>
  <si>
    <t>Dimax d.o.o.</t>
  </si>
  <si>
    <t>56608479548</t>
  </si>
  <si>
    <t>Zagon obrt za visinske radove vl. Luka Končar</t>
  </si>
  <si>
    <t>66530143948</t>
  </si>
  <si>
    <t>Buzet</t>
  </si>
  <si>
    <t>Vode Jastrebarsko</t>
  </si>
  <si>
    <t>19136164708</t>
  </si>
  <si>
    <t>Jastrebarsko</t>
  </si>
  <si>
    <t>Živa forma d.o.o.</t>
  </si>
  <si>
    <t>40316811946</t>
  </si>
  <si>
    <t>Hypersec obrt za informatičke usluge i savjetovanje</t>
  </si>
  <si>
    <t>80300361846</t>
  </si>
  <si>
    <t>Sveta Nedjelja</t>
  </si>
  <si>
    <t>Fondazione arte della seta lisio</t>
  </si>
  <si>
    <t>Firenze</t>
  </si>
  <si>
    <t>Foreman group d.o.o.</t>
  </si>
  <si>
    <t>04807307105</t>
  </si>
  <si>
    <t>Hosteli i turizam d.o.o.</t>
  </si>
  <si>
    <t>88335152103</t>
  </si>
  <si>
    <t>3211 Službena putovanja</t>
  </si>
  <si>
    <t>Hrvatski odbor ICOMOS-a</t>
  </si>
  <si>
    <t>07852405833</t>
  </si>
  <si>
    <t>Lav zaštita d.o.o.</t>
  </si>
  <si>
    <t>60291073227</t>
  </si>
  <si>
    <t>Ukupno Lav zaštita d.o.o.</t>
  </si>
  <si>
    <t>Auto kuća Baotić d.o.o.</t>
  </si>
  <si>
    <t>86807475866</t>
  </si>
  <si>
    <t>Ukupno Auto kuća Baotić d.o.o.</t>
  </si>
  <si>
    <t>Hrvatska poštanska banka d.d.</t>
  </si>
  <si>
    <t>87939104217</t>
  </si>
  <si>
    <t>Plaćanje po predračunima</t>
  </si>
  <si>
    <t>HOTEL IVKA</t>
  </si>
  <si>
    <t>37020496783</t>
  </si>
  <si>
    <t>EURODOM TRGOVINA d.o.o.</t>
  </si>
  <si>
    <t>22809411811</t>
  </si>
  <si>
    <t>PAST HORIZONS</t>
  </si>
  <si>
    <t>East Lothian</t>
  </si>
  <si>
    <t>Isplate zaposlenicima Hrvatskog restauratorskog zavoda</t>
  </si>
  <si>
    <t>3211 Službena putovanja-akontacije</t>
  </si>
  <si>
    <t>3111 Plaće za zaposlene</t>
  </si>
  <si>
    <t>3113 Plaće za prekovremeni rad</t>
  </si>
  <si>
    <t>3114 Plaće za posebne uvjete rada</t>
  </si>
  <si>
    <t>3131 Doprinos na bruto MIO (benif.staž)</t>
  </si>
  <si>
    <t>3132 Doprinos na bruto (zdravstvo)</t>
  </si>
  <si>
    <t>3212 Naknada za prijevoz na posao i s posla</t>
  </si>
  <si>
    <t>3121 Ostali rashodi za zaposlene</t>
  </si>
  <si>
    <t>Državni proračun Republike Hrvatske</t>
  </si>
  <si>
    <t xml:space="preserve">3921 Obveza za porez na dodanu vrijednost. Obračun PDV-a za  nabavljena dobra i usluge iz inozemstva - 01/2024. </t>
  </si>
  <si>
    <t>Isplate autorskih i ugovora o djelu</t>
  </si>
  <si>
    <t>Dominik Balaban</t>
  </si>
  <si>
    <t>3237 Intelektualne i osobne usluge-bruto</t>
  </si>
  <si>
    <t>Vjekoslava Batovanja</t>
  </si>
  <si>
    <t>Mario Devčić</t>
  </si>
  <si>
    <t>Isplate naknada za rad predstavničkih i izvršnih tijela, povjerenstava i slično</t>
  </si>
  <si>
    <t>3291 Naknade za rad predstavničkih i izvršnih tijela, povjerenstava i slično-bruto</t>
  </si>
  <si>
    <t>SVEUKUPNO ZA VELJAČU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</si>
</sst>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0" tint="-0.34998626667073579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i/>
      <sz val="11"/>
      <color theme="0" tint="-0.34998626667073579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color theme="0" tint="-0.499984740745262"/>
      <name val="Arial Narrow"/>
      <family val="2"/>
      <charset val="238"/>
    </font>
    <font>
      <b/>
      <sz val="11"/>
      <color theme="0" tint="-0.49998474074526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indent="2"/>
    </xf>
    <xf numFmtId="0" fontId="3" fillId="0" borderId="0" xfId="0" applyFont="1" applyAlignment="1">
      <alignment horizontal="left" vertical="center"/>
    </xf>
    <xf numFmtId="43" fontId="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 indent="2"/>
    </xf>
    <xf numFmtId="0" fontId="6" fillId="2" borderId="3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 indent="2"/>
    </xf>
    <xf numFmtId="0" fontId="6" fillId="0" borderId="0" xfId="0" applyFont="1" applyAlignment="1">
      <alignment horizontal="left" vertical="center" wrapText="1" indent="2"/>
    </xf>
    <xf numFmtId="43" fontId="7" fillId="0" borderId="0" xfId="1" applyFont="1" applyFill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4" fontId="9" fillId="0" borderId="0" xfId="0" applyNumberFormat="1" applyFont="1" applyAlignment="1">
      <alignment horizontal="right" vertical="center" indent="2"/>
    </xf>
    <xf numFmtId="0" fontId="9" fillId="0" borderId="0" xfId="0" applyFont="1" applyAlignment="1">
      <alignment horizontal="left" vertical="center" wrapText="1" indent="2"/>
    </xf>
    <xf numFmtId="0" fontId="9" fillId="0" borderId="0" xfId="0" applyFont="1" applyAlignment="1">
      <alignment vertical="center"/>
    </xf>
    <xf numFmtId="43" fontId="9" fillId="0" borderId="0" xfId="1" applyFont="1" applyAlignment="1">
      <alignment vertical="center"/>
    </xf>
    <xf numFmtId="4" fontId="2" fillId="0" borderId="0" xfId="1" applyNumberFormat="1" applyFont="1" applyFill="1" applyAlignment="1">
      <alignment horizontal="right" vertical="center" indent="2"/>
    </xf>
    <xf numFmtId="4" fontId="9" fillId="0" borderId="0" xfId="1" applyNumberFormat="1" applyFont="1" applyFill="1" applyAlignment="1">
      <alignment horizontal="right" vertical="center" indent="2"/>
    </xf>
    <xf numFmtId="4" fontId="2" fillId="0" borderId="0" xfId="1" applyNumberFormat="1" applyFont="1" applyAlignment="1">
      <alignment horizontal="right" vertical="center" indent="2"/>
    </xf>
    <xf numFmtId="0" fontId="2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indent="2"/>
    </xf>
    <xf numFmtId="0" fontId="2" fillId="0" borderId="5" xfId="0" applyFont="1" applyBorder="1" applyAlignment="1">
      <alignment horizontal="left" vertical="center" wrapText="1" indent="2"/>
    </xf>
    <xf numFmtId="43" fontId="4" fillId="0" borderId="0" xfId="1" applyFont="1" applyFill="1" applyAlignment="1">
      <alignment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right" vertical="center" indent="2"/>
    </xf>
    <xf numFmtId="0" fontId="6" fillId="0" borderId="0" xfId="0" applyFont="1" applyAlignment="1">
      <alignment vertical="center"/>
    </xf>
    <xf numFmtId="43" fontId="7" fillId="0" borderId="0" xfId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 indent="2"/>
    </xf>
    <xf numFmtId="0" fontId="4" fillId="0" borderId="0" xfId="0" applyFont="1" applyAlignment="1">
      <alignment horizontal="left" vertical="center" wrapText="1" indent="2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 indent="2"/>
    </xf>
    <xf numFmtId="0" fontId="4" fillId="0" borderId="4" xfId="0" applyFont="1" applyBorder="1" applyAlignment="1">
      <alignment horizontal="left" vertical="center" wrapText="1" indent="2"/>
    </xf>
    <xf numFmtId="0" fontId="10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" fontId="7" fillId="0" borderId="0" xfId="0" applyNumberFormat="1" applyFont="1" applyAlignment="1">
      <alignment horizontal="right" vertical="center" indent="2"/>
    </xf>
    <xf numFmtId="0" fontId="7" fillId="0" borderId="0" xfId="0" applyFont="1" applyAlignment="1">
      <alignment horizontal="left" vertical="center" wrapText="1" indent="2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 indent="2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top" indent="2"/>
    </xf>
    <xf numFmtId="43" fontId="4" fillId="0" borderId="0" xfId="1" applyFont="1" applyFill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 indent="2"/>
    </xf>
    <xf numFmtId="43" fontId="7" fillId="0" borderId="0" xfId="1" applyFont="1" applyAlignment="1">
      <alignment vertical="center"/>
    </xf>
    <xf numFmtId="43" fontId="12" fillId="0" borderId="0" xfId="1" applyFont="1" applyAlignment="1">
      <alignment vertical="center"/>
    </xf>
    <xf numFmtId="43" fontId="13" fillId="0" borderId="0" xfId="1" applyFont="1" applyAlignment="1">
      <alignment vertical="center"/>
    </xf>
    <xf numFmtId="0" fontId="2" fillId="0" borderId="5" xfId="0" applyFont="1" applyBorder="1" applyAlignment="1">
      <alignment horizontal="left" wrapText="1"/>
    </xf>
    <xf numFmtId="49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4" fontId="2" fillId="0" borderId="5" xfId="0" applyNumberFormat="1" applyFont="1" applyBorder="1" applyAlignment="1">
      <alignment horizontal="right" indent="2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57151</xdr:rowOff>
    </xdr:from>
    <xdr:to>
      <xdr:col>1</xdr:col>
      <xdr:colOff>1524000</xdr:colOff>
      <xdr:row>3</xdr:row>
      <xdr:rowOff>95323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6A03EF4-4883-418A-98DD-448E66445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57151"/>
          <a:ext cx="1847849" cy="666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33E9-5BB8-48A9-B4A4-DE56A07A146D}">
  <dimension ref="A1:O198"/>
  <sheetViews>
    <sheetView tabSelected="1" zoomScaleNormal="100" workbookViewId="0">
      <pane ySplit="7" topLeftCell="A157" activePane="bottomLeft" state="frozen"/>
      <selection pane="bottomLeft" activeCell="I184" sqref="I184"/>
    </sheetView>
  </sheetViews>
  <sheetFormatPr defaultRowHeight="16.5" x14ac:dyDescent="0.25"/>
  <cols>
    <col min="1" max="1" width="5.7109375" style="26" customWidth="1"/>
    <col min="2" max="2" width="26.42578125" style="9" customWidth="1"/>
    <col min="3" max="3" width="12.5703125" style="2" customWidth="1"/>
    <col min="4" max="4" width="17.5703125" style="3" bestFit="1" customWidth="1"/>
    <col min="5" max="5" width="20.85546875" style="4" customWidth="1"/>
    <col min="6" max="6" width="39.140625" style="25" customWidth="1"/>
    <col min="7" max="7" width="9.140625" style="1"/>
    <col min="8" max="8" width="18.42578125" style="6" customWidth="1"/>
    <col min="9" max="9" width="7.7109375" style="7" customWidth="1"/>
    <col min="10" max="10" width="14.5703125" style="8" customWidth="1"/>
    <col min="11" max="11" width="13.42578125" style="1" bestFit="1" customWidth="1"/>
    <col min="12" max="12" width="12.28515625" style="1" bestFit="1" customWidth="1"/>
    <col min="13" max="14" width="13.42578125" style="1" bestFit="1" customWidth="1"/>
    <col min="15" max="15" width="10.42578125" style="1" bestFit="1" customWidth="1"/>
    <col min="16" max="16384" width="9.140625" style="1"/>
  </cols>
  <sheetData>
    <row r="1" spans="1:10" x14ac:dyDescent="0.25">
      <c r="A1" s="1"/>
      <c r="B1"/>
      <c r="F1" s="5" t="s">
        <v>0</v>
      </c>
    </row>
    <row r="2" spans="1:10" x14ac:dyDescent="0.25">
      <c r="A2" s="1"/>
      <c r="F2" s="10" t="s">
        <v>1</v>
      </c>
    </row>
    <row r="3" spans="1:10" x14ac:dyDescent="0.25">
      <c r="A3" s="1"/>
      <c r="F3" s="10" t="s">
        <v>2</v>
      </c>
    </row>
    <row r="5" spans="1:10" x14ac:dyDescent="0.25">
      <c r="A5" s="101" t="s">
        <v>3</v>
      </c>
      <c r="B5" s="101"/>
      <c r="C5" s="101"/>
      <c r="D5" s="101"/>
      <c r="E5" s="101"/>
      <c r="F5" s="101"/>
    </row>
    <row r="7" spans="1:10" s="15" customFormat="1" ht="33.75" customHeight="1" x14ac:dyDescent="0.25">
      <c r="A7" s="102" t="s">
        <v>4</v>
      </c>
      <c r="B7" s="103"/>
      <c r="C7" s="11" t="s">
        <v>5</v>
      </c>
      <c r="D7" s="12" t="s">
        <v>6</v>
      </c>
      <c r="E7" s="13" t="s">
        <v>7</v>
      </c>
      <c r="F7" s="14" t="s">
        <v>8</v>
      </c>
      <c r="H7" s="16"/>
      <c r="I7" s="17"/>
      <c r="J7" s="18"/>
    </row>
    <row r="8" spans="1:10" s="15" customFormat="1" x14ac:dyDescent="0.25">
      <c r="A8" s="10" t="s">
        <v>9</v>
      </c>
      <c r="B8" s="19"/>
      <c r="C8" s="20"/>
      <c r="E8" s="21"/>
      <c r="F8" s="22"/>
      <c r="H8" s="23"/>
      <c r="I8" s="17"/>
      <c r="J8" s="18"/>
    </row>
    <row r="9" spans="1:10" s="15" customFormat="1" ht="33" x14ac:dyDescent="0.25">
      <c r="A9" s="10"/>
      <c r="B9" s="9" t="s">
        <v>10</v>
      </c>
      <c r="C9" s="2" t="s">
        <v>11</v>
      </c>
      <c r="D9" s="3" t="s">
        <v>2</v>
      </c>
      <c r="E9" s="24">
        <v>210</v>
      </c>
      <c r="F9" s="25" t="s">
        <v>12</v>
      </c>
      <c r="H9" s="23"/>
      <c r="I9" s="17"/>
      <c r="J9" s="18"/>
    </row>
    <row r="10" spans="1:10" ht="33" x14ac:dyDescent="0.25">
      <c r="B10" s="9" t="s">
        <v>13</v>
      </c>
      <c r="C10" s="2">
        <v>87311810356</v>
      </c>
      <c r="D10" s="3" t="s">
        <v>2</v>
      </c>
      <c r="E10" s="24">
        <v>5.8</v>
      </c>
      <c r="F10" s="25" t="s">
        <v>12</v>
      </c>
    </row>
    <row r="11" spans="1:10" x14ac:dyDescent="0.25">
      <c r="E11" s="24">
        <v>6.36</v>
      </c>
      <c r="F11" s="25" t="s">
        <v>14</v>
      </c>
    </row>
    <row r="12" spans="1:10" s="33" customFormat="1" x14ac:dyDescent="0.25">
      <c r="A12" s="27"/>
      <c r="B12" s="28" t="s">
        <v>15</v>
      </c>
      <c r="C12" s="29"/>
      <c r="D12" s="30"/>
      <c r="E12" s="31">
        <f>E11+E10</f>
        <v>12.16</v>
      </c>
      <c r="F12" s="32"/>
      <c r="H12" s="34"/>
      <c r="I12" s="27"/>
    </row>
    <row r="13" spans="1:10" x14ac:dyDescent="0.25">
      <c r="B13" s="9" t="s">
        <v>16</v>
      </c>
      <c r="C13" s="2" t="s">
        <v>17</v>
      </c>
      <c r="D13" s="3" t="s">
        <v>18</v>
      </c>
      <c r="E13" s="24">
        <v>103.76</v>
      </c>
      <c r="F13" s="25" t="s">
        <v>19</v>
      </c>
    </row>
    <row r="14" spans="1:10" x14ac:dyDescent="0.25">
      <c r="B14" s="9" t="s">
        <v>20</v>
      </c>
      <c r="C14" s="2">
        <v>88470929840</v>
      </c>
      <c r="D14" s="3" t="s">
        <v>21</v>
      </c>
      <c r="E14" s="24">
        <v>382.41</v>
      </c>
      <c r="F14" s="25" t="s">
        <v>22</v>
      </c>
    </row>
    <row r="15" spans="1:10" x14ac:dyDescent="0.25">
      <c r="B15" s="9" t="s">
        <v>23</v>
      </c>
      <c r="C15" s="2">
        <v>16912997621</v>
      </c>
      <c r="D15" s="3" t="s">
        <v>24</v>
      </c>
      <c r="E15" s="24">
        <v>55.41</v>
      </c>
      <c r="F15" s="25" t="s">
        <v>19</v>
      </c>
    </row>
    <row r="16" spans="1:10" x14ac:dyDescent="0.25">
      <c r="B16" s="9" t="s">
        <v>25</v>
      </c>
      <c r="C16" s="2">
        <v>71642207963</v>
      </c>
      <c r="D16" s="3" t="s">
        <v>2</v>
      </c>
      <c r="E16" s="24">
        <v>259.68</v>
      </c>
      <c r="F16" s="25" t="s">
        <v>22</v>
      </c>
    </row>
    <row r="17" spans="1:9" ht="33" x14ac:dyDescent="0.25">
      <c r="B17" s="9" t="s">
        <v>26</v>
      </c>
      <c r="C17" s="2">
        <v>21056790392</v>
      </c>
      <c r="D17" s="3" t="s">
        <v>2</v>
      </c>
      <c r="E17" s="24">
        <v>435</v>
      </c>
      <c r="F17" s="25" t="s">
        <v>27</v>
      </c>
    </row>
    <row r="18" spans="1:9" x14ac:dyDescent="0.25">
      <c r="B18" s="9" t="s">
        <v>28</v>
      </c>
      <c r="C18" s="2">
        <v>93926415263</v>
      </c>
      <c r="D18" s="3" t="s">
        <v>2</v>
      </c>
      <c r="E18" s="24">
        <v>4193.75</v>
      </c>
      <c r="F18" s="25" t="s">
        <v>29</v>
      </c>
    </row>
    <row r="19" spans="1:9" ht="33" x14ac:dyDescent="0.25">
      <c r="B19" s="9" t="s">
        <v>30</v>
      </c>
      <c r="C19" s="2" t="s">
        <v>31</v>
      </c>
      <c r="D19" s="3" t="s">
        <v>2</v>
      </c>
      <c r="E19" s="24">
        <v>28</v>
      </c>
      <c r="F19" s="25" t="s">
        <v>12</v>
      </c>
    </row>
    <row r="20" spans="1:9" x14ac:dyDescent="0.25">
      <c r="B20" s="9" t="s">
        <v>32</v>
      </c>
      <c r="C20" s="2">
        <v>69715301002</v>
      </c>
      <c r="D20" s="3" t="s">
        <v>2</v>
      </c>
      <c r="E20" s="24">
        <v>500</v>
      </c>
      <c r="F20" s="25" t="s">
        <v>33</v>
      </c>
    </row>
    <row r="21" spans="1:9" x14ac:dyDescent="0.25">
      <c r="B21" s="9" t="s">
        <v>34</v>
      </c>
      <c r="C21" s="2" t="s">
        <v>35</v>
      </c>
      <c r="D21" s="3" t="s">
        <v>2</v>
      </c>
      <c r="E21" s="24">
        <v>130</v>
      </c>
      <c r="F21" s="25" t="s">
        <v>36</v>
      </c>
    </row>
    <row r="22" spans="1:9" x14ac:dyDescent="0.25">
      <c r="B22" s="9" t="s">
        <v>37</v>
      </c>
      <c r="C22" s="2" t="s">
        <v>38</v>
      </c>
      <c r="D22" s="3" t="s">
        <v>2</v>
      </c>
      <c r="E22" s="24">
        <v>571.25</v>
      </c>
      <c r="F22" s="25" t="s">
        <v>33</v>
      </c>
    </row>
    <row r="23" spans="1:9" x14ac:dyDescent="0.25">
      <c r="B23" s="9" t="s">
        <v>39</v>
      </c>
      <c r="C23" s="2">
        <v>27759560625</v>
      </c>
      <c r="D23" s="3" t="s">
        <v>2</v>
      </c>
      <c r="E23" s="24">
        <v>1690.24</v>
      </c>
      <c r="F23" s="25" t="s">
        <v>40</v>
      </c>
    </row>
    <row r="24" spans="1:9" x14ac:dyDescent="0.25">
      <c r="E24" s="24">
        <v>38.380000000000003</v>
      </c>
      <c r="F24" s="25" t="s">
        <v>41</v>
      </c>
    </row>
    <row r="25" spans="1:9" s="33" customFormat="1" ht="33" x14ac:dyDescent="0.25">
      <c r="A25" s="27"/>
      <c r="B25" s="28" t="s">
        <v>42</v>
      </c>
      <c r="C25" s="29"/>
      <c r="D25" s="30"/>
      <c r="E25" s="31">
        <f>E24+E23</f>
        <v>1728.6200000000001</v>
      </c>
      <c r="F25" s="32"/>
      <c r="H25" s="34"/>
      <c r="I25" s="27"/>
    </row>
    <row r="26" spans="1:9" x14ac:dyDescent="0.25">
      <c r="B26" s="9" t="s">
        <v>43</v>
      </c>
      <c r="C26" s="2">
        <v>15907062900</v>
      </c>
      <c r="D26" s="3" t="s">
        <v>2</v>
      </c>
      <c r="E26" s="24">
        <v>376.12</v>
      </c>
      <c r="F26" s="25" t="s">
        <v>40</v>
      </c>
    </row>
    <row r="27" spans="1:9" x14ac:dyDescent="0.25">
      <c r="E27" s="24">
        <v>0.14000000000000001</v>
      </c>
      <c r="F27" s="25" t="s">
        <v>41</v>
      </c>
    </row>
    <row r="28" spans="1:9" s="33" customFormat="1" ht="33" x14ac:dyDescent="0.25">
      <c r="A28" s="27"/>
      <c r="B28" s="28" t="s">
        <v>44</v>
      </c>
      <c r="C28" s="29"/>
      <c r="D28" s="30"/>
      <c r="E28" s="31">
        <f>E27+E26</f>
        <v>376.26</v>
      </c>
      <c r="F28" s="32"/>
      <c r="H28" s="34"/>
      <c r="I28" s="27"/>
    </row>
    <row r="29" spans="1:9" x14ac:dyDescent="0.25">
      <c r="B29" s="9" t="s">
        <v>45</v>
      </c>
      <c r="C29" s="2" t="s">
        <v>46</v>
      </c>
      <c r="D29" s="3" t="s">
        <v>47</v>
      </c>
      <c r="E29" s="24">
        <v>288</v>
      </c>
      <c r="F29" s="25" t="s">
        <v>33</v>
      </c>
    </row>
    <row r="30" spans="1:9" x14ac:dyDescent="0.25">
      <c r="B30" s="9" t="s">
        <v>48</v>
      </c>
      <c r="C30" s="2">
        <v>29732862130</v>
      </c>
      <c r="D30" s="3" t="s">
        <v>49</v>
      </c>
      <c r="E30" s="24">
        <v>73.12</v>
      </c>
      <c r="F30" s="25" t="s">
        <v>19</v>
      </c>
    </row>
    <row r="31" spans="1:9" x14ac:dyDescent="0.25">
      <c r="B31" s="9" t="s">
        <v>50</v>
      </c>
      <c r="C31" s="2" t="s">
        <v>51</v>
      </c>
      <c r="D31" s="3" t="s">
        <v>52</v>
      </c>
      <c r="E31" s="24">
        <v>33.44</v>
      </c>
      <c r="F31" s="25" t="s">
        <v>19</v>
      </c>
    </row>
    <row r="32" spans="1:9" x14ac:dyDescent="0.25">
      <c r="E32" s="24">
        <v>497.7</v>
      </c>
      <c r="F32" s="25" t="s">
        <v>53</v>
      </c>
    </row>
    <row r="33" spans="1:9" x14ac:dyDescent="0.25">
      <c r="E33" s="24">
        <v>6.97</v>
      </c>
      <c r="F33" s="25" t="s">
        <v>41</v>
      </c>
    </row>
    <row r="34" spans="1:9" s="33" customFormat="1" x14ac:dyDescent="0.25">
      <c r="A34" s="27"/>
      <c r="B34" s="28" t="s">
        <v>54</v>
      </c>
      <c r="C34" s="29"/>
      <c r="D34" s="30"/>
      <c r="E34" s="31">
        <f>E32+E31+E33</f>
        <v>538.11</v>
      </c>
      <c r="F34" s="32"/>
      <c r="H34" s="34"/>
      <c r="I34" s="27"/>
    </row>
    <row r="35" spans="1:9" x14ac:dyDescent="0.25">
      <c r="B35" s="9" t="s">
        <v>55</v>
      </c>
      <c r="C35" s="2" t="s">
        <v>56</v>
      </c>
      <c r="D35" s="3" t="s">
        <v>57</v>
      </c>
      <c r="E35" s="24">
        <v>27.59</v>
      </c>
      <c r="F35" s="25" t="s">
        <v>19</v>
      </c>
    </row>
    <row r="36" spans="1:9" ht="33" x14ac:dyDescent="0.25">
      <c r="B36" s="9" t="s">
        <v>58</v>
      </c>
      <c r="C36" s="2" t="s">
        <v>59</v>
      </c>
      <c r="D36" s="3" t="s">
        <v>2</v>
      </c>
      <c r="E36" s="24">
        <v>791.73</v>
      </c>
      <c r="F36" s="25" t="s">
        <v>27</v>
      </c>
    </row>
    <row r="37" spans="1:9" ht="33" x14ac:dyDescent="0.25">
      <c r="B37" s="9" t="s">
        <v>60</v>
      </c>
      <c r="C37" s="2" t="s">
        <v>61</v>
      </c>
      <c r="D37" s="3" t="s">
        <v>2</v>
      </c>
      <c r="E37" s="24">
        <v>146</v>
      </c>
      <c r="F37" s="25" t="s">
        <v>27</v>
      </c>
    </row>
    <row r="38" spans="1:9" x14ac:dyDescent="0.25">
      <c r="B38" s="9" t="s">
        <v>62</v>
      </c>
      <c r="C38" s="2">
        <v>89406825003</v>
      </c>
      <c r="D38" s="3" t="s">
        <v>52</v>
      </c>
      <c r="E38" s="24">
        <v>11.28</v>
      </c>
      <c r="F38" s="25" t="s">
        <v>19</v>
      </c>
    </row>
    <row r="39" spans="1:9" ht="66" x14ac:dyDescent="0.25">
      <c r="B39" s="9" t="s">
        <v>63</v>
      </c>
      <c r="C39" s="2">
        <v>61817894937</v>
      </c>
      <c r="D39" s="3" t="s">
        <v>2</v>
      </c>
      <c r="E39" s="24">
        <v>269.2</v>
      </c>
      <c r="F39" s="25" t="s">
        <v>19</v>
      </c>
    </row>
    <row r="40" spans="1:9" x14ac:dyDescent="0.25">
      <c r="B40" s="9" t="s">
        <v>64</v>
      </c>
      <c r="C40" s="2" t="s">
        <v>65</v>
      </c>
      <c r="D40" s="3" t="s">
        <v>2</v>
      </c>
      <c r="E40" s="24">
        <v>700</v>
      </c>
      <c r="F40" s="25" t="s">
        <v>66</v>
      </c>
    </row>
    <row r="41" spans="1:9" x14ac:dyDescent="0.25">
      <c r="B41" s="9" t="s">
        <v>67</v>
      </c>
      <c r="C41" s="2" t="s">
        <v>68</v>
      </c>
      <c r="D41" s="3" t="s">
        <v>24</v>
      </c>
      <c r="E41" s="24">
        <v>2322.66</v>
      </c>
      <c r="F41" s="25" t="s">
        <v>19</v>
      </c>
    </row>
    <row r="42" spans="1:9" x14ac:dyDescent="0.25">
      <c r="B42" s="9" t="s">
        <v>69</v>
      </c>
      <c r="C42" s="2" t="s">
        <v>70</v>
      </c>
      <c r="D42" s="3" t="s">
        <v>2</v>
      </c>
      <c r="E42" s="24">
        <v>934.56</v>
      </c>
      <c r="F42" s="25" t="s">
        <v>71</v>
      </c>
    </row>
    <row r="43" spans="1:9" x14ac:dyDescent="0.25">
      <c r="B43" s="9" t="s">
        <v>72</v>
      </c>
      <c r="C43" s="2">
        <v>31608194500</v>
      </c>
      <c r="D43" s="3" t="s">
        <v>2</v>
      </c>
      <c r="E43" s="24">
        <v>400</v>
      </c>
      <c r="F43" s="25" t="s">
        <v>66</v>
      </c>
    </row>
    <row r="44" spans="1:9" x14ac:dyDescent="0.25">
      <c r="B44" s="9" t="s">
        <v>73</v>
      </c>
      <c r="C44" s="2">
        <v>38152213074</v>
      </c>
      <c r="D44" s="3" t="s">
        <v>74</v>
      </c>
      <c r="E44" s="24">
        <v>33</v>
      </c>
      <c r="F44" s="25" t="s">
        <v>19</v>
      </c>
    </row>
    <row r="45" spans="1:9" x14ac:dyDescent="0.25">
      <c r="E45" s="24">
        <v>16.75</v>
      </c>
      <c r="F45" s="25" t="s">
        <v>53</v>
      </c>
    </row>
    <row r="46" spans="1:9" s="33" customFormat="1" x14ac:dyDescent="0.25">
      <c r="A46" s="27"/>
      <c r="B46" s="28" t="s">
        <v>75</v>
      </c>
      <c r="C46" s="29"/>
      <c r="D46" s="30"/>
      <c r="E46" s="31">
        <f>E45+E44</f>
        <v>49.75</v>
      </c>
      <c r="F46" s="32"/>
      <c r="H46" s="34"/>
      <c r="I46" s="27"/>
    </row>
    <row r="47" spans="1:9" x14ac:dyDescent="0.25">
      <c r="B47" s="9" t="s">
        <v>76</v>
      </c>
      <c r="C47" s="2">
        <v>81793146560</v>
      </c>
      <c r="D47" s="3" t="s">
        <v>2</v>
      </c>
      <c r="E47" s="24">
        <v>2378.3000000000002</v>
      </c>
      <c r="F47" s="25" t="s">
        <v>14</v>
      </c>
    </row>
    <row r="48" spans="1:9" ht="33" x14ac:dyDescent="0.25">
      <c r="B48" s="9" t="s">
        <v>77</v>
      </c>
      <c r="C48" s="2" t="s">
        <v>78</v>
      </c>
      <c r="D48" s="3" t="s">
        <v>2</v>
      </c>
      <c r="E48" s="24">
        <v>119.44</v>
      </c>
      <c r="F48" s="25" t="s">
        <v>12</v>
      </c>
    </row>
    <row r="49" spans="1:9" x14ac:dyDescent="0.25">
      <c r="E49" s="24">
        <v>663.61</v>
      </c>
      <c r="F49" s="25" t="s">
        <v>36</v>
      </c>
    </row>
    <row r="50" spans="1:9" s="33" customFormat="1" ht="33" x14ac:dyDescent="0.25">
      <c r="A50" s="27"/>
      <c r="B50" s="28" t="s">
        <v>79</v>
      </c>
      <c r="C50" s="29"/>
      <c r="D50" s="30"/>
      <c r="E50" s="31">
        <f>E49+E48</f>
        <v>783.05</v>
      </c>
      <c r="F50" s="32"/>
      <c r="H50" s="34"/>
      <c r="I50" s="27"/>
    </row>
    <row r="51" spans="1:9" ht="33" x14ac:dyDescent="0.25">
      <c r="B51" s="9" t="s">
        <v>80</v>
      </c>
      <c r="C51" s="2">
        <v>79255850261</v>
      </c>
      <c r="D51" s="3" t="s">
        <v>2</v>
      </c>
      <c r="E51" s="24">
        <v>151.61000000000001</v>
      </c>
      <c r="F51" s="25" t="s">
        <v>27</v>
      </c>
    </row>
    <row r="52" spans="1:9" x14ac:dyDescent="0.25">
      <c r="B52" s="9" t="s">
        <v>81</v>
      </c>
      <c r="C52" s="2" t="s">
        <v>82</v>
      </c>
      <c r="D52" s="3" t="s">
        <v>2</v>
      </c>
      <c r="E52" s="24">
        <v>248.85</v>
      </c>
      <c r="F52" s="25" t="s">
        <v>83</v>
      </c>
    </row>
    <row r="53" spans="1:9" ht="33" x14ac:dyDescent="0.25">
      <c r="B53" s="9" t="s">
        <v>84</v>
      </c>
      <c r="C53" s="2" t="s">
        <v>85</v>
      </c>
      <c r="D53" s="3" t="s">
        <v>47</v>
      </c>
      <c r="E53" s="24">
        <v>565</v>
      </c>
      <c r="F53" s="25" t="s">
        <v>36</v>
      </c>
    </row>
    <row r="54" spans="1:9" x14ac:dyDescent="0.25">
      <c r="B54" s="9" t="s">
        <v>86</v>
      </c>
      <c r="C54" s="2" t="s">
        <v>87</v>
      </c>
      <c r="D54" s="3" t="s">
        <v>2</v>
      </c>
      <c r="E54" s="24">
        <v>44.46</v>
      </c>
      <c r="F54" s="25" t="s">
        <v>29</v>
      </c>
    </row>
    <row r="55" spans="1:9" x14ac:dyDescent="0.25">
      <c r="B55" s="9" t="s">
        <v>88</v>
      </c>
      <c r="C55" s="2">
        <v>63073332379</v>
      </c>
      <c r="D55" s="3" t="s">
        <v>2</v>
      </c>
      <c r="E55" s="24">
        <v>7223.57</v>
      </c>
      <c r="F55" s="25" t="s">
        <v>40</v>
      </c>
    </row>
    <row r="56" spans="1:9" ht="33" x14ac:dyDescent="0.25">
      <c r="B56" s="9" t="s">
        <v>89</v>
      </c>
      <c r="C56" s="2">
        <v>35062225743</v>
      </c>
      <c r="D56" s="3" t="s">
        <v>2</v>
      </c>
      <c r="E56" s="24">
        <v>882.61</v>
      </c>
      <c r="F56" s="25" t="s">
        <v>27</v>
      </c>
    </row>
    <row r="57" spans="1:9" x14ac:dyDescent="0.25">
      <c r="B57" s="9" t="s">
        <v>90</v>
      </c>
      <c r="C57" s="2">
        <v>45821273643</v>
      </c>
      <c r="D57" s="3" t="s">
        <v>91</v>
      </c>
      <c r="E57" s="24">
        <v>3866.51</v>
      </c>
      <c r="F57" s="25" t="s">
        <v>66</v>
      </c>
    </row>
    <row r="58" spans="1:9" x14ac:dyDescent="0.25">
      <c r="B58" s="9" t="s">
        <v>92</v>
      </c>
      <c r="C58" s="2" t="s">
        <v>93</v>
      </c>
      <c r="D58" s="3" t="s">
        <v>2</v>
      </c>
      <c r="E58" s="24">
        <v>840</v>
      </c>
      <c r="F58" s="25" t="s">
        <v>36</v>
      </c>
    </row>
    <row r="59" spans="1:9" ht="33" x14ac:dyDescent="0.25">
      <c r="B59" s="9" t="s">
        <v>94</v>
      </c>
      <c r="C59" s="2">
        <v>85821130368</v>
      </c>
      <c r="D59" s="3" t="s">
        <v>2</v>
      </c>
      <c r="E59" s="24">
        <v>3.41</v>
      </c>
      <c r="F59" s="25" t="s">
        <v>95</v>
      </c>
    </row>
    <row r="60" spans="1:9" ht="33" x14ac:dyDescent="0.25">
      <c r="B60" s="9" t="s">
        <v>96</v>
      </c>
      <c r="C60" s="2">
        <v>96262119913</v>
      </c>
      <c r="D60" s="3" t="s">
        <v>97</v>
      </c>
      <c r="E60" s="24">
        <v>238.03</v>
      </c>
      <c r="F60" s="25" t="s">
        <v>27</v>
      </c>
    </row>
    <row r="61" spans="1:9" x14ac:dyDescent="0.25">
      <c r="B61" s="9" t="s">
        <v>98</v>
      </c>
      <c r="C61" s="2" t="s">
        <v>99</v>
      </c>
      <c r="D61" s="3" t="s">
        <v>18</v>
      </c>
      <c r="E61" s="24">
        <v>2198.54</v>
      </c>
      <c r="F61" s="25" t="s">
        <v>40</v>
      </c>
    </row>
    <row r="62" spans="1:9" x14ac:dyDescent="0.25">
      <c r="E62" s="24">
        <v>337.12</v>
      </c>
      <c r="F62" s="25" t="s">
        <v>19</v>
      </c>
    </row>
    <row r="63" spans="1:9" s="33" customFormat="1" x14ac:dyDescent="0.25">
      <c r="A63" s="27"/>
      <c r="B63" s="28" t="s">
        <v>100</v>
      </c>
      <c r="C63" s="29"/>
      <c r="D63" s="30"/>
      <c r="E63" s="31">
        <f>E62+E61</f>
        <v>2535.66</v>
      </c>
      <c r="F63" s="32"/>
      <c r="H63" s="34"/>
      <c r="I63" s="27"/>
    </row>
    <row r="64" spans="1:9" ht="33" x14ac:dyDescent="0.25">
      <c r="B64" s="9" t="s">
        <v>101</v>
      </c>
      <c r="C64" s="2">
        <v>15907062900</v>
      </c>
      <c r="D64" s="3" t="s">
        <v>57</v>
      </c>
      <c r="E64" s="24">
        <v>1761.24</v>
      </c>
      <c r="F64" s="25" t="s">
        <v>40</v>
      </c>
    </row>
    <row r="65" spans="1:9" x14ac:dyDescent="0.25">
      <c r="E65" s="24">
        <v>0.5</v>
      </c>
      <c r="F65" s="25" t="s">
        <v>41</v>
      </c>
    </row>
    <row r="66" spans="1:9" s="33" customFormat="1" ht="33" x14ac:dyDescent="0.25">
      <c r="A66" s="27"/>
      <c r="B66" s="28" t="s">
        <v>102</v>
      </c>
      <c r="C66" s="29"/>
      <c r="D66" s="30"/>
      <c r="E66" s="31">
        <f>E65+E64</f>
        <v>1761.74</v>
      </c>
      <c r="F66" s="32"/>
      <c r="H66" s="34"/>
      <c r="I66" s="27"/>
    </row>
    <row r="67" spans="1:9" ht="33" x14ac:dyDescent="0.25">
      <c r="B67" s="9" t="s">
        <v>103</v>
      </c>
      <c r="C67" s="2">
        <v>84661725029</v>
      </c>
      <c r="D67" s="3" t="s">
        <v>104</v>
      </c>
      <c r="E67" s="24">
        <v>125</v>
      </c>
      <c r="F67" s="25" t="s">
        <v>27</v>
      </c>
    </row>
    <row r="68" spans="1:9" x14ac:dyDescent="0.25">
      <c r="B68" s="9" t="s">
        <v>105</v>
      </c>
      <c r="C68" s="2">
        <v>93300948469</v>
      </c>
      <c r="D68" s="3" t="s">
        <v>24</v>
      </c>
      <c r="E68" s="24">
        <v>8437.5</v>
      </c>
      <c r="F68" s="25" t="s">
        <v>33</v>
      </c>
    </row>
    <row r="69" spans="1:9" x14ac:dyDescent="0.25">
      <c r="B69" s="9" t="s">
        <v>106</v>
      </c>
      <c r="C69" s="2">
        <v>26251326399</v>
      </c>
      <c r="D69" s="3" t="s">
        <v>107</v>
      </c>
      <c r="E69" s="24">
        <v>21.7</v>
      </c>
      <c r="F69" s="25" t="s">
        <v>19</v>
      </c>
    </row>
    <row r="70" spans="1:9" x14ac:dyDescent="0.25">
      <c r="B70" s="9" t="s">
        <v>23</v>
      </c>
      <c r="C70" s="2">
        <v>38812451417</v>
      </c>
      <c r="D70" s="3" t="s">
        <v>18</v>
      </c>
      <c r="E70" s="24">
        <v>103.87</v>
      </c>
      <c r="F70" s="25" t="s">
        <v>19</v>
      </c>
    </row>
    <row r="71" spans="1:9" x14ac:dyDescent="0.25">
      <c r="B71" s="9" t="s">
        <v>108</v>
      </c>
      <c r="C71" s="2">
        <v>79178903202</v>
      </c>
      <c r="D71" s="3" t="s">
        <v>109</v>
      </c>
      <c r="E71" s="24">
        <v>401.49</v>
      </c>
      <c r="F71" s="25" t="s">
        <v>29</v>
      </c>
    </row>
    <row r="72" spans="1:9" ht="33" x14ac:dyDescent="0.25">
      <c r="B72" s="9" t="s">
        <v>110</v>
      </c>
      <c r="C72" s="2" t="s">
        <v>111</v>
      </c>
      <c r="D72" s="3" t="s">
        <v>2</v>
      </c>
      <c r="E72" s="24">
        <v>215.03</v>
      </c>
      <c r="F72" s="25" t="s">
        <v>112</v>
      </c>
    </row>
    <row r="73" spans="1:9" x14ac:dyDescent="0.25">
      <c r="B73" s="9" t="s">
        <v>113</v>
      </c>
      <c r="C73" s="2">
        <v>85941596441</v>
      </c>
      <c r="D73" s="3" t="s">
        <v>2</v>
      </c>
      <c r="E73" s="24">
        <v>34.6</v>
      </c>
      <c r="F73" s="25" t="s">
        <v>22</v>
      </c>
    </row>
    <row r="74" spans="1:9" x14ac:dyDescent="0.25">
      <c r="E74" s="24">
        <v>2.16</v>
      </c>
      <c r="F74" s="25" t="s">
        <v>41</v>
      </c>
    </row>
    <row r="75" spans="1:9" s="33" customFormat="1" x14ac:dyDescent="0.25">
      <c r="A75" s="27"/>
      <c r="B75" s="28" t="s">
        <v>114</v>
      </c>
      <c r="C75" s="29"/>
      <c r="D75" s="30"/>
      <c r="E75" s="31">
        <f>E74+E73</f>
        <v>36.760000000000005</v>
      </c>
      <c r="F75" s="32"/>
      <c r="H75" s="34"/>
      <c r="I75" s="27"/>
    </row>
    <row r="76" spans="1:9" ht="33" x14ac:dyDescent="0.25">
      <c r="B76" s="9" t="s">
        <v>115</v>
      </c>
      <c r="C76" s="2">
        <v>95062951400</v>
      </c>
      <c r="D76" s="3" t="s">
        <v>2</v>
      </c>
      <c r="E76" s="24">
        <v>10.94</v>
      </c>
      <c r="F76" s="25" t="s">
        <v>116</v>
      </c>
    </row>
    <row r="77" spans="1:9" x14ac:dyDescent="0.25">
      <c r="B77" s="9" t="s">
        <v>117</v>
      </c>
      <c r="C77" s="2">
        <v>83416546499</v>
      </c>
      <c r="D77" s="3" t="s">
        <v>2</v>
      </c>
      <c r="E77" s="24">
        <v>589.36</v>
      </c>
      <c r="F77" s="25" t="s">
        <v>19</v>
      </c>
    </row>
    <row r="78" spans="1:9" ht="33" x14ac:dyDescent="0.25">
      <c r="B78" s="9" t="s">
        <v>118</v>
      </c>
      <c r="C78" s="2">
        <v>76080865307</v>
      </c>
      <c r="D78" s="3" t="s">
        <v>2</v>
      </c>
      <c r="E78" s="24">
        <v>89.59</v>
      </c>
      <c r="F78" s="25" t="s">
        <v>27</v>
      </c>
    </row>
    <row r="79" spans="1:9" x14ac:dyDescent="0.25">
      <c r="B79" s="9" t="s">
        <v>119</v>
      </c>
      <c r="C79" s="2" t="s">
        <v>120</v>
      </c>
      <c r="D79" s="3" t="s">
        <v>121</v>
      </c>
      <c r="E79" s="24">
        <v>280.16000000000003</v>
      </c>
      <c r="F79" s="25" t="s">
        <v>22</v>
      </c>
    </row>
    <row r="80" spans="1:9" x14ac:dyDescent="0.25">
      <c r="B80" s="9" t="s">
        <v>122</v>
      </c>
      <c r="C80" s="2">
        <v>83273787793</v>
      </c>
      <c r="D80" s="3" t="s">
        <v>123</v>
      </c>
      <c r="E80" s="24">
        <v>4000</v>
      </c>
      <c r="F80" s="25" t="s">
        <v>66</v>
      </c>
    </row>
    <row r="81" spans="1:9" x14ac:dyDescent="0.25">
      <c r="B81" s="9" t="s">
        <v>124</v>
      </c>
      <c r="C81" s="2">
        <v>76506138139</v>
      </c>
      <c r="D81" s="3" t="s">
        <v>2</v>
      </c>
      <c r="E81" s="24">
        <v>173.16</v>
      </c>
      <c r="F81" s="25" t="s">
        <v>33</v>
      </c>
    </row>
    <row r="82" spans="1:9" ht="33" x14ac:dyDescent="0.25">
      <c r="B82" s="9" t="s">
        <v>125</v>
      </c>
      <c r="C82" s="2">
        <v>12945670737</v>
      </c>
      <c r="D82" s="3" t="s">
        <v>57</v>
      </c>
      <c r="E82" s="24">
        <v>36</v>
      </c>
      <c r="F82" s="25" t="s">
        <v>27</v>
      </c>
    </row>
    <row r="83" spans="1:9" x14ac:dyDescent="0.25">
      <c r="B83" s="9" t="s">
        <v>126</v>
      </c>
      <c r="C83" s="2" t="s">
        <v>127</v>
      </c>
      <c r="D83" s="3" t="s">
        <v>2</v>
      </c>
      <c r="E83" s="24">
        <v>415.33</v>
      </c>
      <c r="F83" s="25" t="s">
        <v>19</v>
      </c>
    </row>
    <row r="84" spans="1:9" x14ac:dyDescent="0.25">
      <c r="B84" s="9" t="s">
        <v>128</v>
      </c>
      <c r="C84" s="2">
        <v>50812456133</v>
      </c>
      <c r="D84" s="3" t="s">
        <v>2</v>
      </c>
      <c r="E84" s="24">
        <v>288.07</v>
      </c>
      <c r="F84" s="25" t="s">
        <v>40</v>
      </c>
    </row>
    <row r="85" spans="1:9" x14ac:dyDescent="0.25">
      <c r="E85" s="24">
        <v>248.85</v>
      </c>
      <c r="F85" s="25" t="s">
        <v>19</v>
      </c>
    </row>
    <row r="86" spans="1:9" x14ac:dyDescent="0.25">
      <c r="E86" s="24">
        <v>8547.36</v>
      </c>
      <c r="F86" s="25" t="s">
        <v>53</v>
      </c>
    </row>
    <row r="87" spans="1:9" x14ac:dyDescent="0.25">
      <c r="E87" s="24">
        <v>222.24</v>
      </c>
      <c r="F87" s="25" t="s">
        <v>33</v>
      </c>
    </row>
    <row r="88" spans="1:9" s="33" customFormat="1" x14ac:dyDescent="0.25">
      <c r="A88" s="27"/>
      <c r="B88" s="28" t="s">
        <v>129</v>
      </c>
      <c r="C88" s="29"/>
      <c r="D88" s="30"/>
      <c r="E88" s="31">
        <f>E85+E84+E86+E87</f>
        <v>9306.52</v>
      </c>
      <c r="F88" s="32"/>
      <c r="H88" s="34"/>
      <c r="I88" s="27"/>
    </row>
    <row r="89" spans="1:9" x14ac:dyDescent="0.25">
      <c r="B89" s="9" t="s">
        <v>130</v>
      </c>
      <c r="C89" s="2">
        <v>76029272539</v>
      </c>
      <c r="D89" s="3" t="s">
        <v>131</v>
      </c>
      <c r="E89" s="24">
        <v>2153.75</v>
      </c>
      <c r="F89" s="25" t="s">
        <v>66</v>
      </c>
    </row>
    <row r="90" spans="1:9" x14ac:dyDescent="0.25">
      <c r="B90" s="9" t="s">
        <v>132</v>
      </c>
      <c r="C90" s="2" t="s">
        <v>133</v>
      </c>
      <c r="D90" s="3" t="s">
        <v>2</v>
      </c>
      <c r="E90" s="24">
        <v>288.20999999999998</v>
      </c>
      <c r="F90" s="25" t="s">
        <v>22</v>
      </c>
    </row>
    <row r="91" spans="1:9" x14ac:dyDescent="0.25">
      <c r="B91" s="9" t="s">
        <v>134</v>
      </c>
      <c r="C91" s="2">
        <v>92188488799</v>
      </c>
      <c r="D91" s="3" t="s">
        <v>49</v>
      </c>
      <c r="E91" s="24">
        <v>67.849999999999994</v>
      </c>
      <c r="F91" s="25" t="s">
        <v>14</v>
      </c>
    </row>
    <row r="92" spans="1:9" x14ac:dyDescent="0.25">
      <c r="B92" s="9" t="s">
        <v>135</v>
      </c>
      <c r="C92" s="2" t="s">
        <v>136</v>
      </c>
      <c r="D92" s="3" t="s">
        <v>2</v>
      </c>
      <c r="E92" s="24">
        <v>1300</v>
      </c>
      <c r="F92" s="25" t="s">
        <v>66</v>
      </c>
    </row>
    <row r="93" spans="1:9" ht="33" x14ac:dyDescent="0.25">
      <c r="B93" s="9" t="s">
        <v>137</v>
      </c>
      <c r="C93" s="2">
        <v>54493774760</v>
      </c>
      <c r="D93" s="3" t="s">
        <v>2</v>
      </c>
      <c r="E93" s="24">
        <v>1262.3</v>
      </c>
      <c r="F93" s="25" t="s">
        <v>40</v>
      </c>
    </row>
    <row r="94" spans="1:9" x14ac:dyDescent="0.25">
      <c r="B94" s="9" t="s">
        <v>138</v>
      </c>
      <c r="C94" s="2">
        <v>29035933600</v>
      </c>
      <c r="D94" s="3" t="s">
        <v>109</v>
      </c>
      <c r="E94" s="24">
        <v>2266.7399999999998</v>
      </c>
      <c r="F94" s="25" t="s">
        <v>40</v>
      </c>
    </row>
    <row r="95" spans="1:9" x14ac:dyDescent="0.25">
      <c r="B95" s="9" t="s">
        <v>139</v>
      </c>
      <c r="C95" s="2">
        <v>22597784145</v>
      </c>
      <c r="D95" s="3" t="s">
        <v>2</v>
      </c>
      <c r="E95" s="24">
        <v>331.29</v>
      </c>
      <c r="F95" s="25" t="s">
        <v>140</v>
      </c>
    </row>
    <row r="96" spans="1:9" ht="33" x14ac:dyDescent="0.25">
      <c r="B96" s="9" t="s">
        <v>141</v>
      </c>
      <c r="C96" s="2" t="s">
        <v>142</v>
      </c>
      <c r="D96" s="3" t="s">
        <v>2</v>
      </c>
      <c r="E96" s="24">
        <v>450</v>
      </c>
      <c r="F96" s="25" t="s">
        <v>27</v>
      </c>
    </row>
    <row r="97" spans="1:9" x14ac:dyDescent="0.25">
      <c r="B97" s="9" t="s">
        <v>143</v>
      </c>
      <c r="C97" s="2">
        <v>29524210204</v>
      </c>
      <c r="D97" s="3" t="s">
        <v>2</v>
      </c>
      <c r="E97" s="24">
        <v>748.92</v>
      </c>
      <c r="F97" s="25" t="s">
        <v>14</v>
      </c>
    </row>
    <row r="98" spans="1:9" ht="33" x14ac:dyDescent="0.25">
      <c r="B98" s="9" t="s">
        <v>144</v>
      </c>
      <c r="C98" s="2">
        <v>73294314024</v>
      </c>
      <c r="D98" s="3" t="s">
        <v>18</v>
      </c>
      <c r="E98" s="24">
        <v>268.33</v>
      </c>
      <c r="F98" s="25" t="s">
        <v>33</v>
      </c>
    </row>
    <row r="99" spans="1:9" x14ac:dyDescent="0.25">
      <c r="B99" s="9" t="s">
        <v>145</v>
      </c>
      <c r="C99" s="2" t="s">
        <v>146</v>
      </c>
      <c r="D99" s="3" t="s">
        <v>47</v>
      </c>
      <c r="E99" s="24">
        <v>4706.25</v>
      </c>
      <c r="F99" s="25" t="s">
        <v>53</v>
      </c>
    </row>
    <row r="100" spans="1:9" x14ac:dyDescent="0.25">
      <c r="B100" s="9" t="s">
        <v>147</v>
      </c>
      <c r="C100" s="2">
        <v>43654507669</v>
      </c>
      <c r="D100" s="3" t="s">
        <v>57</v>
      </c>
      <c r="E100" s="35">
        <v>60.47</v>
      </c>
      <c r="F100" s="25" t="s">
        <v>19</v>
      </c>
    </row>
    <row r="101" spans="1:9" x14ac:dyDescent="0.25">
      <c r="E101" s="35">
        <v>0.25</v>
      </c>
      <c r="F101" s="25" t="s">
        <v>148</v>
      </c>
    </row>
    <row r="102" spans="1:9" s="33" customFormat="1" x14ac:dyDescent="0.25">
      <c r="A102" s="27"/>
      <c r="B102" s="28" t="s">
        <v>149</v>
      </c>
      <c r="C102" s="29"/>
      <c r="D102" s="30"/>
      <c r="E102" s="36">
        <f>E101+E100</f>
        <v>60.72</v>
      </c>
      <c r="F102" s="32"/>
      <c r="H102" s="34"/>
      <c r="I102" s="27"/>
    </row>
    <row r="103" spans="1:9" x14ac:dyDescent="0.25">
      <c r="B103" s="9" t="s">
        <v>150</v>
      </c>
      <c r="C103" s="2">
        <v>43965974818</v>
      </c>
      <c r="D103" s="3" t="s">
        <v>2</v>
      </c>
      <c r="E103" s="35">
        <v>316.95999999999998</v>
      </c>
      <c r="F103" s="25" t="s">
        <v>40</v>
      </c>
    </row>
    <row r="104" spans="1:9" ht="33" x14ac:dyDescent="0.25">
      <c r="B104" s="9" t="s">
        <v>151</v>
      </c>
      <c r="C104" s="2" t="s">
        <v>152</v>
      </c>
      <c r="D104" s="3" t="s">
        <v>2</v>
      </c>
      <c r="E104" s="35">
        <v>100</v>
      </c>
      <c r="F104" s="25" t="s">
        <v>36</v>
      </c>
    </row>
    <row r="105" spans="1:9" x14ac:dyDescent="0.25">
      <c r="B105" s="9" t="s">
        <v>153</v>
      </c>
      <c r="C105" s="2">
        <v>77561704304</v>
      </c>
      <c r="D105" s="3" t="s">
        <v>2</v>
      </c>
      <c r="E105" s="35">
        <v>3150</v>
      </c>
      <c r="F105" s="25" t="s">
        <v>66</v>
      </c>
    </row>
    <row r="106" spans="1:9" x14ac:dyDescent="0.25">
      <c r="B106" s="9" t="s">
        <v>154</v>
      </c>
      <c r="C106" s="2">
        <v>39048902955</v>
      </c>
      <c r="D106" s="3" t="s">
        <v>155</v>
      </c>
      <c r="E106" s="35">
        <v>85.67</v>
      </c>
      <c r="F106" s="25" t="s">
        <v>19</v>
      </c>
    </row>
    <row r="107" spans="1:9" x14ac:dyDescent="0.25">
      <c r="B107" s="9" t="s">
        <v>156</v>
      </c>
      <c r="C107" s="2">
        <v>54873130289</v>
      </c>
      <c r="D107" s="3" t="s">
        <v>107</v>
      </c>
      <c r="E107" s="35">
        <v>49.87</v>
      </c>
      <c r="F107" s="25" t="s">
        <v>19</v>
      </c>
    </row>
    <row r="108" spans="1:9" ht="33" x14ac:dyDescent="0.25">
      <c r="B108" s="9" t="s">
        <v>157</v>
      </c>
      <c r="C108" s="2">
        <v>86255713939</v>
      </c>
      <c r="D108" s="3" t="s">
        <v>2</v>
      </c>
      <c r="E108" s="35">
        <v>17.43</v>
      </c>
      <c r="F108" s="25" t="s">
        <v>12</v>
      </c>
    </row>
    <row r="109" spans="1:9" x14ac:dyDescent="0.25">
      <c r="E109" s="37">
        <v>350.41</v>
      </c>
      <c r="F109" s="25" t="s">
        <v>19</v>
      </c>
    </row>
    <row r="110" spans="1:9" x14ac:dyDescent="0.25">
      <c r="E110" s="37">
        <v>92.25</v>
      </c>
      <c r="F110" s="25" t="s">
        <v>53</v>
      </c>
    </row>
    <row r="111" spans="1:9" s="33" customFormat="1" x14ac:dyDescent="0.25">
      <c r="A111" s="27"/>
      <c r="B111" s="28" t="s">
        <v>158</v>
      </c>
      <c r="C111" s="29"/>
      <c r="D111" s="30"/>
      <c r="E111" s="36">
        <f>E108+E109+E110</f>
        <v>460.09000000000003</v>
      </c>
      <c r="F111" s="32"/>
      <c r="H111" s="34"/>
      <c r="I111" s="27"/>
    </row>
    <row r="112" spans="1:9" x14ac:dyDescent="0.25">
      <c r="B112" s="9" t="s">
        <v>159</v>
      </c>
      <c r="C112" s="2" t="s">
        <v>160</v>
      </c>
      <c r="D112" s="38" t="s">
        <v>2</v>
      </c>
      <c r="E112" s="37">
        <v>4125</v>
      </c>
      <c r="F112" s="25" t="s">
        <v>140</v>
      </c>
    </row>
    <row r="113" spans="1:9" ht="33" x14ac:dyDescent="0.25">
      <c r="B113" s="9" t="s">
        <v>161</v>
      </c>
      <c r="C113" s="2" t="s">
        <v>162</v>
      </c>
      <c r="D113" s="3" t="s">
        <v>2</v>
      </c>
      <c r="E113" s="37">
        <v>113.13</v>
      </c>
      <c r="F113" s="25" t="s">
        <v>12</v>
      </c>
    </row>
    <row r="114" spans="1:9" x14ac:dyDescent="0.25">
      <c r="B114" s="9" t="s">
        <v>163</v>
      </c>
      <c r="C114" s="2">
        <v>19798348108</v>
      </c>
      <c r="D114" s="3" t="s">
        <v>97</v>
      </c>
      <c r="E114" s="37">
        <v>15.87</v>
      </c>
      <c r="F114" s="25" t="s">
        <v>19</v>
      </c>
    </row>
    <row r="115" spans="1:9" x14ac:dyDescent="0.25">
      <c r="B115" s="9" t="s">
        <v>164</v>
      </c>
      <c r="C115" s="2" t="s">
        <v>165</v>
      </c>
      <c r="D115" s="3" t="s">
        <v>24</v>
      </c>
      <c r="E115" s="37">
        <v>17.63</v>
      </c>
      <c r="F115" s="25" t="s">
        <v>19</v>
      </c>
    </row>
    <row r="116" spans="1:9" ht="33" x14ac:dyDescent="0.25">
      <c r="B116" s="9" t="s">
        <v>166</v>
      </c>
      <c r="C116" s="2">
        <v>85584865987</v>
      </c>
      <c r="D116" s="3" t="s">
        <v>2</v>
      </c>
      <c r="E116" s="37">
        <v>518.29999999999995</v>
      </c>
      <c r="F116" s="25" t="s">
        <v>19</v>
      </c>
    </row>
    <row r="117" spans="1:9" x14ac:dyDescent="0.25">
      <c r="E117" s="37">
        <v>0.12</v>
      </c>
      <c r="F117" s="25" t="s">
        <v>41</v>
      </c>
    </row>
    <row r="118" spans="1:9" s="33" customFormat="1" ht="33" x14ac:dyDescent="0.25">
      <c r="A118" s="27"/>
      <c r="B118" s="28" t="s">
        <v>167</v>
      </c>
      <c r="C118" s="29"/>
      <c r="D118" s="30"/>
      <c r="E118" s="36">
        <f>E116+E117</f>
        <v>518.41999999999996</v>
      </c>
      <c r="F118" s="32"/>
      <c r="H118" s="34"/>
      <c r="I118" s="27"/>
    </row>
    <row r="119" spans="1:9" ht="33" x14ac:dyDescent="0.25">
      <c r="B119" s="9" t="s">
        <v>168</v>
      </c>
      <c r="C119" s="2" t="s">
        <v>169</v>
      </c>
      <c r="D119" s="3" t="s">
        <v>2</v>
      </c>
      <c r="E119" s="24">
        <v>317.37</v>
      </c>
      <c r="F119" s="25" t="s">
        <v>19</v>
      </c>
    </row>
    <row r="120" spans="1:9" x14ac:dyDescent="0.25">
      <c r="E120" s="24">
        <v>0.09</v>
      </c>
      <c r="F120" s="25" t="s">
        <v>41</v>
      </c>
    </row>
    <row r="121" spans="1:9" s="33" customFormat="1" ht="33" x14ac:dyDescent="0.25">
      <c r="A121" s="27"/>
      <c r="B121" s="28" t="s">
        <v>170</v>
      </c>
      <c r="C121" s="29"/>
      <c r="D121" s="30"/>
      <c r="E121" s="36">
        <f>E119+E120</f>
        <v>317.45999999999998</v>
      </c>
      <c r="F121" s="32"/>
      <c r="H121" s="34"/>
      <c r="I121" s="27"/>
    </row>
    <row r="122" spans="1:9" x14ac:dyDescent="0.25">
      <c r="B122" s="9" t="s">
        <v>171</v>
      </c>
      <c r="C122" s="2" t="s">
        <v>172</v>
      </c>
      <c r="D122" s="3" t="s">
        <v>173</v>
      </c>
      <c r="E122" s="24">
        <v>812.5</v>
      </c>
      <c r="F122" s="25" t="s">
        <v>14</v>
      </c>
    </row>
    <row r="123" spans="1:9" ht="33" x14ac:dyDescent="0.25">
      <c r="B123" s="9" t="s">
        <v>174</v>
      </c>
      <c r="C123" s="2" t="s">
        <v>175</v>
      </c>
      <c r="D123" s="3" t="s">
        <v>2</v>
      </c>
      <c r="E123" s="24">
        <v>421.03</v>
      </c>
      <c r="F123" s="25" t="s">
        <v>176</v>
      </c>
    </row>
    <row r="124" spans="1:9" x14ac:dyDescent="0.25">
      <c r="B124" s="9" t="s">
        <v>177</v>
      </c>
      <c r="C124" s="2" t="s">
        <v>178</v>
      </c>
      <c r="D124" s="3" t="s">
        <v>2</v>
      </c>
      <c r="E124" s="24">
        <v>119.45</v>
      </c>
      <c r="F124" s="25" t="s">
        <v>112</v>
      </c>
    </row>
    <row r="125" spans="1:9" x14ac:dyDescent="0.25">
      <c r="B125" s="9" t="s">
        <v>179</v>
      </c>
      <c r="C125" s="2" t="s">
        <v>180</v>
      </c>
      <c r="D125" s="3" t="s">
        <v>2</v>
      </c>
      <c r="E125" s="24">
        <v>1442.8</v>
      </c>
      <c r="F125" s="25" t="s">
        <v>33</v>
      </c>
    </row>
    <row r="126" spans="1:9" ht="33" x14ac:dyDescent="0.25">
      <c r="B126" s="9" t="s">
        <v>181</v>
      </c>
      <c r="C126" s="2" t="s">
        <v>182</v>
      </c>
      <c r="D126" s="3" t="s">
        <v>2</v>
      </c>
      <c r="E126" s="24">
        <v>188.4</v>
      </c>
      <c r="F126" s="25" t="s">
        <v>27</v>
      </c>
    </row>
    <row r="127" spans="1:9" ht="33" x14ac:dyDescent="0.25">
      <c r="B127" s="9" t="s">
        <v>183</v>
      </c>
      <c r="C127" s="2" t="s">
        <v>184</v>
      </c>
      <c r="D127" s="38" t="s">
        <v>18</v>
      </c>
      <c r="E127" s="24">
        <v>150</v>
      </c>
      <c r="F127" s="25" t="s">
        <v>27</v>
      </c>
    </row>
    <row r="128" spans="1:9" x14ac:dyDescent="0.25">
      <c r="B128" s="9" t="s">
        <v>185</v>
      </c>
      <c r="C128" s="2" t="s">
        <v>186</v>
      </c>
      <c r="D128" s="3" t="s">
        <v>187</v>
      </c>
      <c r="E128" s="24">
        <v>1787.5</v>
      </c>
      <c r="F128" s="25" t="s">
        <v>53</v>
      </c>
    </row>
    <row r="129" spans="1:9" x14ac:dyDescent="0.25">
      <c r="B129" s="9" t="s">
        <v>188</v>
      </c>
      <c r="C129" s="2" t="s">
        <v>189</v>
      </c>
      <c r="D129" s="3" t="s">
        <v>52</v>
      </c>
      <c r="E129" s="24">
        <v>804</v>
      </c>
      <c r="F129" s="25" t="s">
        <v>33</v>
      </c>
    </row>
    <row r="130" spans="1:9" x14ac:dyDescent="0.25">
      <c r="B130" s="9" t="s">
        <v>190</v>
      </c>
      <c r="C130" s="2">
        <v>57606909020</v>
      </c>
      <c r="D130" s="3" t="s">
        <v>191</v>
      </c>
      <c r="E130" s="24">
        <v>809</v>
      </c>
      <c r="F130" s="25" t="s">
        <v>33</v>
      </c>
    </row>
    <row r="131" spans="1:9" x14ac:dyDescent="0.25">
      <c r="E131" s="24">
        <v>300</v>
      </c>
      <c r="F131" s="25" t="s">
        <v>66</v>
      </c>
    </row>
    <row r="132" spans="1:9" s="33" customFormat="1" ht="33" x14ac:dyDescent="0.25">
      <c r="A132" s="27"/>
      <c r="B132" s="28" t="s">
        <v>192</v>
      </c>
      <c r="C132" s="29"/>
      <c r="D132" s="30"/>
      <c r="E132" s="31">
        <f>E130+E131</f>
        <v>1109</v>
      </c>
      <c r="F132" s="32"/>
      <c r="H132" s="34"/>
      <c r="I132" s="27"/>
    </row>
    <row r="133" spans="1:9" x14ac:dyDescent="0.25">
      <c r="B133" s="9" t="s">
        <v>193</v>
      </c>
      <c r="C133" s="2">
        <v>75550985023</v>
      </c>
      <c r="D133" s="3" t="s">
        <v>2</v>
      </c>
      <c r="E133" s="24">
        <v>26.51</v>
      </c>
      <c r="F133" s="25" t="s">
        <v>41</v>
      </c>
    </row>
    <row r="134" spans="1:9" x14ac:dyDescent="0.25">
      <c r="B134" s="9" t="s">
        <v>194</v>
      </c>
      <c r="C134" s="2" t="s">
        <v>195</v>
      </c>
      <c r="D134" s="3" t="s">
        <v>2</v>
      </c>
      <c r="E134" s="24">
        <v>151.75</v>
      </c>
      <c r="F134" s="25" t="s">
        <v>71</v>
      </c>
    </row>
    <row r="135" spans="1:9" ht="33" x14ac:dyDescent="0.25">
      <c r="B135" s="9" t="s">
        <v>196</v>
      </c>
      <c r="C135" s="2">
        <v>82031999604</v>
      </c>
      <c r="D135" s="3" t="s">
        <v>2</v>
      </c>
      <c r="E135" s="24">
        <v>1667.91</v>
      </c>
      <c r="F135" s="25" t="s">
        <v>197</v>
      </c>
    </row>
    <row r="136" spans="1:9" ht="33" x14ac:dyDescent="0.25">
      <c r="B136" s="9" t="s">
        <v>198</v>
      </c>
      <c r="C136" s="2" t="s">
        <v>199</v>
      </c>
      <c r="D136" s="3" t="s">
        <v>200</v>
      </c>
      <c r="E136" s="24">
        <v>4260</v>
      </c>
      <c r="F136" s="25" t="s">
        <v>53</v>
      </c>
    </row>
    <row r="137" spans="1:9" x14ac:dyDescent="0.25">
      <c r="B137" s="9" t="s">
        <v>201</v>
      </c>
      <c r="C137" s="2" t="s">
        <v>202</v>
      </c>
      <c r="D137" s="3" t="s">
        <v>155</v>
      </c>
      <c r="E137" s="24">
        <v>127.91</v>
      </c>
      <c r="F137" s="25" t="s">
        <v>19</v>
      </c>
    </row>
    <row r="138" spans="1:9" ht="33" x14ac:dyDescent="0.25">
      <c r="B138" s="9" t="s">
        <v>203</v>
      </c>
      <c r="C138" s="2" t="s">
        <v>204</v>
      </c>
      <c r="D138" s="3" t="s">
        <v>205</v>
      </c>
      <c r="E138" s="24">
        <v>1000</v>
      </c>
      <c r="F138" s="25" t="s">
        <v>33</v>
      </c>
    </row>
    <row r="139" spans="1:9" x14ac:dyDescent="0.25">
      <c r="B139" s="9" t="s">
        <v>206</v>
      </c>
      <c r="C139" s="2" t="s">
        <v>207</v>
      </c>
      <c r="D139" s="3" t="s">
        <v>208</v>
      </c>
      <c r="E139" s="24">
        <v>21.14</v>
      </c>
      <c r="F139" s="25" t="s">
        <v>19</v>
      </c>
    </row>
    <row r="140" spans="1:9" x14ac:dyDescent="0.25">
      <c r="B140" s="9" t="s">
        <v>209</v>
      </c>
      <c r="C140" s="2" t="s">
        <v>210</v>
      </c>
      <c r="D140" s="3" t="s">
        <v>2</v>
      </c>
      <c r="E140" s="24">
        <v>2000</v>
      </c>
      <c r="F140" s="25" t="s">
        <v>33</v>
      </c>
    </row>
    <row r="141" spans="1:9" ht="33" x14ac:dyDescent="0.25">
      <c r="B141" s="9" t="s">
        <v>211</v>
      </c>
      <c r="C141" s="2" t="s">
        <v>212</v>
      </c>
      <c r="D141" s="3" t="s">
        <v>213</v>
      </c>
      <c r="E141" s="24">
        <v>3930</v>
      </c>
      <c r="F141" s="25" t="s">
        <v>53</v>
      </c>
    </row>
    <row r="142" spans="1:9" x14ac:dyDescent="0.25">
      <c r="B142" s="9" t="s">
        <v>214</v>
      </c>
      <c r="D142" s="3" t="s">
        <v>215</v>
      </c>
      <c r="E142" s="24">
        <v>2132</v>
      </c>
      <c r="F142" s="25" t="s">
        <v>112</v>
      </c>
    </row>
    <row r="143" spans="1:9" x14ac:dyDescent="0.25">
      <c r="B143" s="9" t="s">
        <v>216</v>
      </c>
      <c r="C143" s="2" t="s">
        <v>217</v>
      </c>
      <c r="D143" s="3" t="s">
        <v>2</v>
      </c>
      <c r="E143" s="24">
        <v>5513.63</v>
      </c>
      <c r="F143" s="25" t="s">
        <v>33</v>
      </c>
    </row>
    <row r="144" spans="1:9" x14ac:dyDescent="0.25">
      <c r="B144" s="9" t="s">
        <v>218</v>
      </c>
      <c r="C144" s="2" t="s">
        <v>219</v>
      </c>
      <c r="D144" s="3" t="s">
        <v>2</v>
      </c>
      <c r="E144" s="24">
        <v>127.18</v>
      </c>
      <c r="F144" s="25" t="s">
        <v>220</v>
      </c>
    </row>
    <row r="145" spans="1:10" x14ac:dyDescent="0.25">
      <c r="B145" s="9" t="s">
        <v>221</v>
      </c>
      <c r="C145" s="2" t="s">
        <v>222</v>
      </c>
      <c r="D145" s="3" t="s">
        <v>2</v>
      </c>
      <c r="E145" s="24">
        <v>464.53</v>
      </c>
      <c r="F145" s="25" t="s">
        <v>36</v>
      </c>
    </row>
    <row r="146" spans="1:10" x14ac:dyDescent="0.25">
      <c r="B146" s="9" t="s">
        <v>223</v>
      </c>
      <c r="C146" s="2" t="s">
        <v>224</v>
      </c>
      <c r="D146" s="3" t="s">
        <v>52</v>
      </c>
      <c r="E146" s="24">
        <v>900</v>
      </c>
      <c r="F146" s="25" t="s">
        <v>33</v>
      </c>
    </row>
    <row r="147" spans="1:10" x14ac:dyDescent="0.25">
      <c r="E147" s="24">
        <v>2700</v>
      </c>
      <c r="F147" s="25" t="s">
        <v>66</v>
      </c>
    </row>
    <row r="148" spans="1:10" s="33" customFormat="1" x14ac:dyDescent="0.25">
      <c r="A148" s="27"/>
      <c r="B148" s="28" t="s">
        <v>225</v>
      </c>
      <c r="C148" s="29"/>
      <c r="D148" s="30"/>
      <c r="E148" s="31">
        <f>E147+E146</f>
        <v>3600</v>
      </c>
      <c r="F148" s="32"/>
      <c r="H148" s="34"/>
      <c r="I148" s="27"/>
    </row>
    <row r="149" spans="1:10" ht="33" x14ac:dyDescent="0.25">
      <c r="B149" s="9" t="s">
        <v>226</v>
      </c>
      <c r="C149" s="2" t="s">
        <v>227</v>
      </c>
      <c r="D149" s="3" t="s">
        <v>2</v>
      </c>
      <c r="E149" s="24">
        <v>933.61</v>
      </c>
      <c r="F149" s="25" t="s">
        <v>27</v>
      </c>
    </row>
    <row r="150" spans="1:10" x14ac:dyDescent="0.25">
      <c r="E150" s="24">
        <v>600</v>
      </c>
      <c r="F150" s="25" t="s">
        <v>66</v>
      </c>
    </row>
    <row r="151" spans="1:10" s="33" customFormat="1" x14ac:dyDescent="0.25">
      <c r="A151" s="27"/>
      <c r="B151" s="28" t="s">
        <v>228</v>
      </c>
      <c r="C151" s="29"/>
      <c r="D151" s="30"/>
      <c r="E151" s="31">
        <f>E150+E149</f>
        <v>1533.6100000000001</v>
      </c>
      <c r="F151" s="32"/>
      <c r="H151" s="34"/>
      <c r="I151" s="27"/>
    </row>
    <row r="152" spans="1:10" s="33" customFormat="1" ht="33" x14ac:dyDescent="0.25">
      <c r="A152" s="27"/>
      <c r="B152" s="39" t="s">
        <v>229</v>
      </c>
      <c r="C152" s="40" t="s">
        <v>230</v>
      </c>
      <c r="D152" s="41" t="s">
        <v>2</v>
      </c>
      <c r="E152" s="24">
        <v>617.17999999999995</v>
      </c>
      <c r="F152" s="42" t="s">
        <v>95</v>
      </c>
      <c r="H152" s="34"/>
      <c r="I152" s="27"/>
    </row>
    <row r="153" spans="1:10" x14ac:dyDescent="0.25">
      <c r="A153" s="43"/>
      <c r="B153" s="44"/>
      <c r="C153" s="45"/>
      <c r="D153" s="46"/>
      <c r="E153" s="47"/>
      <c r="F153" s="48"/>
      <c r="H153" s="49"/>
    </row>
    <row r="154" spans="1:10" s="53" customFormat="1" x14ac:dyDescent="0.25">
      <c r="A154" s="10" t="s">
        <v>231</v>
      </c>
      <c r="B154" s="19"/>
      <c r="C154" s="50"/>
      <c r="D154" s="51"/>
      <c r="E154" s="52"/>
      <c r="F154" s="22"/>
      <c r="H154" s="54"/>
      <c r="I154" s="55"/>
      <c r="J154" s="56"/>
    </row>
    <row r="155" spans="1:10" s="8" customFormat="1" x14ac:dyDescent="0.25">
      <c r="A155" s="57"/>
      <c r="B155" s="58" t="s">
        <v>232</v>
      </c>
      <c r="C155" s="59" t="s">
        <v>233</v>
      </c>
      <c r="D155" s="60" t="s">
        <v>24</v>
      </c>
      <c r="E155" s="61">
        <v>124</v>
      </c>
      <c r="F155" s="62" t="s">
        <v>220</v>
      </c>
      <c r="H155" s="49"/>
      <c r="I155" s="7"/>
    </row>
    <row r="156" spans="1:10" s="8" customFormat="1" x14ac:dyDescent="0.25">
      <c r="A156" s="57"/>
      <c r="B156" s="58" t="s">
        <v>234</v>
      </c>
      <c r="C156" s="59" t="s">
        <v>235</v>
      </c>
      <c r="D156" s="60" t="s">
        <v>18</v>
      </c>
      <c r="E156" s="61">
        <v>831.2</v>
      </c>
      <c r="F156" s="62" t="s">
        <v>220</v>
      </c>
      <c r="H156" s="49"/>
      <c r="I156" s="7"/>
    </row>
    <row r="157" spans="1:10" s="69" customFormat="1" x14ac:dyDescent="0.25">
      <c r="A157" s="63"/>
      <c r="B157" s="64" t="s">
        <v>236</v>
      </c>
      <c r="C157" s="65"/>
      <c r="D157" s="66" t="s">
        <v>237</v>
      </c>
      <c r="E157" s="67">
        <v>116.45</v>
      </c>
      <c r="F157" s="68" t="s">
        <v>22</v>
      </c>
      <c r="H157" s="49"/>
      <c r="I157" s="70"/>
      <c r="J157" s="8"/>
    </row>
    <row r="158" spans="1:10" s="69" customFormat="1" x14ac:dyDescent="0.25">
      <c r="A158" s="57"/>
      <c r="B158" s="58"/>
      <c r="C158" s="59"/>
      <c r="D158" s="60"/>
      <c r="E158" s="61"/>
      <c r="F158" s="62"/>
      <c r="H158" s="71"/>
      <c r="I158" s="70"/>
      <c r="J158" s="8"/>
    </row>
    <row r="159" spans="1:10" s="77" customFormat="1" x14ac:dyDescent="0.25">
      <c r="A159" s="10" t="s">
        <v>238</v>
      </c>
      <c r="B159" s="72"/>
      <c r="C159" s="73"/>
      <c r="D159" s="74"/>
      <c r="E159" s="75"/>
      <c r="F159" s="76"/>
      <c r="H159" s="54"/>
      <c r="I159" s="55"/>
      <c r="J159" s="56"/>
    </row>
    <row r="160" spans="1:10" x14ac:dyDescent="0.25">
      <c r="A160" s="57"/>
      <c r="E160" s="24">
        <v>4761.91</v>
      </c>
      <c r="F160" s="62" t="s">
        <v>220</v>
      </c>
      <c r="H160" s="49"/>
    </row>
    <row r="161" spans="1:10" s="69" customFormat="1" x14ac:dyDescent="0.25">
      <c r="A161" s="57"/>
      <c r="B161" s="58"/>
      <c r="C161" s="59"/>
      <c r="D161" s="60"/>
      <c r="E161" s="61">
        <v>8369.6</v>
      </c>
      <c r="F161" s="62" t="s">
        <v>239</v>
      </c>
      <c r="H161" s="49"/>
      <c r="I161" s="7"/>
      <c r="J161" s="8"/>
    </row>
    <row r="162" spans="1:10" s="69" customFormat="1" x14ac:dyDescent="0.25">
      <c r="A162" s="57"/>
      <c r="B162" s="78"/>
      <c r="C162" s="79"/>
      <c r="D162" s="80"/>
      <c r="E162" s="61">
        <v>249.01</v>
      </c>
      <c r="F162" s="62" t="s">
        <v>22</v>
      </c>
      <c r="H162" s="49"/>
      <c r="I162" s="70"/>
      <c r="J162" s="8"/>
    </row>
    <row r="163" spans="1:10" s="69" customFormat="1" ht="10.5" customHeight="1" x14ac:dyDescent="0.25">
      <c r="A163" s="57"/>
      <c r="B163" s="78"/>
      <c r="C163" s="79"/>
      <c r="D163" s="80"/>
      <c r="E163" s="61"/>
      <c r="F163" s="62"/>
      <c r="H163" s="49"/>
      <c r="I163" s="7"/>
      <c r="J163" s="8"/>
    </row>
    <row r="164" spans="1:10" x14ac:dyDescent="0.25">
      <c r="E164" s="24">
        <f>494999.05+1265.54</f>
        <v>496264.58999999997</v>
      </c>
      <c r="F164" s="25" t="s">
        <v>240</v>
      </c>
      <c r="H164" s="49"/>
      <c r="I164" s="70"/>
      <c r="J164" s="81"/>
    </row>
    <row r="165" spans="1:10" x14ac:dyDescent="0.25">
      <c r="E165" s="24">
        <v>717.23</v>
      </c>
      <c r="F165" s="25" t="s">
        <v>241</v>
      </c>
      <c r="H165" s="49"/>
    </row>
    <row r="166" spans="1:10" x14ac:dyDescent="0.25">
      <c r="E166" s="24">
        <f>6419.74+34.81</f>
        <v>6454.55</v>
      </c>
      <c r="F166" s="25" t="s">
        <v>242</v>
      </c>
      <c r="H166" s="49"/>
      <c r="I166" s="70"/>
    </row>
    <row r="167" spans="1:10" x14ac:dyDescent="0.25">
      <c r="E167" s="24">
        <v>2351.19</v>
      </c>
      <c r="F167" s="25" t="s">
        <v>243</v>
      </c>
      <c r="H167" s="49"/>
    </row>
    <row r="168" spans="1:10" x14ac:dyDescent="0.25">
      <c r="E168" s="24">
        <v>79640.990000000005</v>
      </c>
      <c r="F168" s="25" t="s">
        <v>244</v>
      </c>
      <c r="H168" s="49"/>
    </row>
    <row r="169" spans="1:10" x14ac:dyDescent="0.25">
      <c r="E169" s="24">
        <f>16220.95+30.42-1667.91</f>
        <v>14583.460000000001</v>
      </c>
      <c r="F169" s="25" t="s">
        <v>245</v>
      </c>
      <c r="H169" s="49"/>
    </row>
    <row r="170" spans="1:10" x14ac:dyDescent="0.25">
      <c r="A170" s="82"/>
      <c r="B170" s="39"/>
      <c r="C170" s="40"/>
      <c r="D170" s="41"/>
      <c r="E170" s="83">
        <v>9196.2199999999993</v>
      </c>
      <c r="F170" s="42" t="s">
        <v>246</v>
      </c>
      <c r="H170" s="49"/>
    </row>
    <row r="171" spans="1:10" x14ac:dyDescent="0.25">
      <c r="E171" s="24"/>
      <c r="H171" s="71"/>
    </row>
    <row r="172" spans="1:10" s="77" customFormat="1" x14ac:dyDescent="0.25">
      <c r="A172" s="84" t="s">
        <v>247</v>
      </c>
      <c r="B172" s="85"/>
      <c r="C172" s="50" t="s">
        <v>178</v>
      </c>
      <c r="D172" s="86"/>
      <c r="E172" s="75"/>
      <c r="F172" s="76"/>
      <c r="H172" s="54"/>
      <c r="I172" s="55"/>
      <c r="J172" s="56"/>
    </row>
    <row r="173" spans="1:10" s="69" customFormat="1" ht="49.5" x14ac:dyDescent="0.25">
      <c r="A173" s="57"/>
      <c r="B173" s="78"/>
      <c r="C173" s="79"/>
      <c r="D173" s="80"/>
      <c r="E173" s="87">
        <v>1361.42</v>
      </c>
      <c r="F173" s="62" t="s">
        <v>248</v>
      </c>
      <c r="H173" s="49"/>
      <c r="I173" s="70"/>
      <c r="J173" s="8"/>
    </row>
    <row r="174" spans="1:10" x14ac:dyDescent="0.25">
      <c r="A174" s="82"/>
      <c r="B174" s="39"/>
      <c r="C174" s="40"/>
      <c r="D174" s="41"/>
      <c r="E174" s="83">
        <v>504</v>
      </c>
      <c r="F174" s="42" t="s">
        <v>71</v>
      </c>
      <c r="H174" s="88"/>
      <c r="I174" s="70"/>
    </row>
    <row r="175" spans="1:10" x14ac:dyDescent="0.25">
      <c r="E175" s="24"/>
      <c r="H175" s="89"/>
      <c r="I175" s="70"/>
    </row>
    <row r="176" spans="1:10" s="77" customFormat="1" x14ac:dyDescent="0.25">
      <c r="A176" s="10" t="s">
        <v>249</v>
      </c>
      <c r="B176" s="72"/>
      <c r="C176" s="73"/>
      <c r="D176" s="74"/>
      <c r="E176" s="75"/>
      <c r="F176" s="76"/>
      <c r="H176" s="54"/>
      <c r="I176" s="55"/>
      <c r="J176" s="56"/>
    </row>
    <row r="177" spans="1:15" x14ac:dyDescent="0.25">
      <c r="B177" s="9" t="s">
        <v>250</v>
      </c>
      <c r="E177" s="24">
        <v>1096.0999999999999</v>
      </c>
      <c r="F177" s="25" t="s">
        <v>251</v>
      </c>
      <c r="H177" s="49"/>
    </row>
    <row r="178" spans="1:15" x14ac:dyDescent="0.25">
      <c r="B178" s="9" t="s">
        <v>252</v>
      </c>
      <c r="E178" s="24">
        <v>1960.1</v>
      </c>
      <c r="F178" s="25" t="s">
        <v>251</v>
      </c>
    </row>
    <row r="179" spans="1:15" x14ac:dyDescent="0.25">
      <c r="A179" s="82"/>
      <c r="B179" s="39" t="s">
        <v>253</v>
      </c>
      <c r="C179" s="40"/>
      <c r="D179" s="41"/>
      <c r="E179" s="83">
        <v>1510.44</v>
      </c>
      <c r="F179" s="42" t="s">
        <v>251</v>
      </c>
    </row>
    <row r="180" spans="1:15" x14ac:dyDescent="0.25">
      <c r="E180" s="24"/>
    </row>
    <row r="181" spans="1:15" x14ac:dyDescent="0.25">
      <c r="A181" s="10" t="s">
        <v>254</v>
      </c>
      <c r="E181" s="24"/>
    </row>
    <row r="182" spans="1:15" ht="33" x14ac:dyDescent="0.3">
      <c r="B182" s="90"/>
      <c r="C182" s="91"/>
      <c r="D182" s="92"/>
      <c r="E182" s="93">
        <f>103.75+207.5+96.66+99.08+103.75</f>
        <v>610.74</v>
      </c>
      <c r="F182" s="25" t="s">
        <v>255</v>
      </c>
    </row>
    <row r="183" spans="1:15" x14ac:dyDescent="0.3">
      <c r="A183" s="43"/>
      <c r="B183" s="97"/>
      <c r="C183" s="98"/>
      <c r="D183" s="99"/>
      <c r="E183" s="100"/>
      <c r="F183" s="48"/>
    </row>
    <row r="184" spans="1:15" s="53" customFormat="1" x14ac:dyDescent="0.25">
      <c r="A184" s="10" t="s">
        <v>256</v>
      </c>
      <c r="B184" s="19"/>
      <c r="C184" s="50"/>
      <c r="D184" s="51"/>
      <c r="E184" s="52">
        <f>SUM(E9:E182)-E12-E25-E28-E34-E46-E50-E63-E66-E75-E88-E102-E111-E118-E121-E132-E148-E151</f>
        <v>749189.19999999972</v>
      </c>
      <c r="F184" s="22"/>
      <c r="H184" s="94"/>
      <c r="I184" s="55"/>
      <c r="J184" s="56"/>
    </row>
    <row r="185" spans="1:15" x14ac:dyDescent="0.25">
      <c r="E185" s="24"/>
    </row>
    <row r="186" spans="1:15" x14ac:dyDescent="0.25">
      <c r="E186" s="24"/>
    </row>
    <row r="187" spans="1:15" s="7" customFormat="1" x14ac:dyDescent="0.25">
      <c r="A187" s="26"/>
      <c r="B187" s="9"/>
      <c r="C187" s="2"/>
      <c r="D187" s="3"/>
      <c r="E187" s="24"/>
      <c r="F187" s="95"/>
      <c r="H187" s="8"/>
      <c r="J187" s="8"/>
      <c r="K187" s="1"/>
      <c r="L187" s="1"/>
      <c r="M187" s="1"/>
      <c r="N187" s="1"/>
      <c r="O187" s="1"/>
    </row>
    <row r="188" spans="1:15" s="7" customFormat="1" x14ac:dyDescent="0.25">
      <c r="A188" s="26"/>
      <c r="B188" s="9"/>
      <c r="C188" s="2"/>
      <c r="D188" s="3"/>
      <c r="E188" s="24"/>
      <c r="F188" s="95"/>
      <c r="H188" s="8"/>
      <c r="J188" s="8"/>
      <c r="K188" s="1"/>
      <c r="L188" s="1"/>
      <c r="M188" s="1"/>
      <c r="N188" s="1"/>
      <c r="O188" s="1"/>
    </row>
    <row r="189" spans="1:15" s="7" customFormat="1" x14ac:dyDescent="0.25">
      <c r="A189" s="26"/>
      <c r="B189" s="9"/>
      <c r="C189" s="2"/>
      <c r="D189" s="3"/>
      <c r="E189" s="24"/>
      <c r="F189" s="95"/>
      <c r="H189" s="8"/>
      <c r="J189" s="8"/>
      <c r="K189" s="1"/>
      <c r="L189" s="1"/>
      <c r="M189" s="1"/>
      <c r="N189" s="1"/>
      <c r="O189" s="1"/>
    </row>
    <row r="190" spans="1:15" s="7" customFormat="1" x14ac:dyDescent="0.25">
      <c r="A190" s="26"/>
      <c r="B190" s="9"/>
      <c r="C190" s="2"/>
      <c r="D190" s="3"/>
      <c r="E190" s="24"/>
      <c r="F190" s="95"/>
      <c r="H190" s="8"/>
      <c r="J190" s="8"/>
      <c r="K190" s="1"/>
      <c r="L190" s="1"/>
      <c r="M190" s="1"/>
      <c r="N190" s="1"/>
      <c r="O190" s="1"/>
    </row>
    <row r="191" spans="1:15" s="7" customFormat="1" x14ac:dyDescent="0.25">
      <c r="A191" s="26"/>
      <c r="B191" s="9"/>
      <c r="C191" s="2"/>
      <c r="D191" s="3"/>
      <c r="E191" s="4"/>
      <c r="F191" s="96"/>
      <c r="H191" s="8"/>
      <c r="J191" s="8"/>
      <c r="K191" s="1"/>
      <c r="L191" s="1"/>
      <c r="M191" s="1"/>
      <c r="N191" s="1"/>
      <c r="O191" s="1"/>
    </row>
    <row r="192" spans="1:15" s="7" customFormat="1" x14ac:dyDescent="0.25">
      <c r="A192" s="26"/>
      <c r="B192" s="9"/>
      <c r="C192" s="2"/>
      <c r="D192" s="3"/>
      <c r="E192" s="4"/>
      <c r="F192" s="95"/>
      <c r="H192" s="8"/>
      <c r="J192" s="8"/>
      <c r="K192" s="1"/>
      <c r="L192" s="1"/>
      <c r="M192" s="1"/>
      <c r="N192" s="1"/>
      <c r="O192" s="1"/>
    </row>
    <row r="193" spans="1:15" s="7" customFormat="1" x14ac:dyDescent="0.25">
      <c r="A193" s="26"/>
      <c r="B193" s="9"/>
      <c r="C193" s="2"/>
      <c r="D193" s="3"/>
      <c r="E193" s="4"/>
      <c r="F193" s="95"/>
      <c r="H193" s="8"/>
      <c r="J193" s="8"/>
      <c r="K193" s="1"/>
      <c r="L193" s="1"/>
      <c r="M193" s="1"/>
      <c r="N193" s="1"/>
      <c r="O193" s="1"/>
    </row>
    <row r="194" spans="1:15" s="7" customFormat="1" x14ac:dyDescent="0.25">
      <c r="A194" s="26"/>
      <c r="B194" s="9"/>
      <c r="C194" s="2"/>
      <c r="D194" s="3"/>
      <c r="E194" s="4"/>
      <c r="F194" s="96"/>
      <c r="H194" s="8"/>
      <c r="J194" s="8"/>
      <c r="K194" s="1"/>
      <c r="L194" s="1"/>
      <c r="M194" s="1"/>
      <c r="N194" s="1"/>
      <c r="O194" s="1"/>
    </row>
    <row r="195" spans="1:15" s="7" customFormat="1" x14ac:dyDescent="0.25">
      <c r="A195" s="26"/>
      <c r="B195" s="9"/>
      <c r="C195" s="2"/>
      <c r="D195" s="3"/>
      <c r="E195" s="4"/>
      <c r="F195" s="95"/>
      <c r="H195" s="8"/>
      <c r="J195" s="8"/>
      <c r="K195" s="1"/>
      <c r="L195" s="1"/>
      <c r="M195" s="1"/>
      <c r="N195" s="1"/>
      <c r="O195" s="1"/>
    </row>
    <row r="196" spans="1:15" s="7" customFormat="1" x14ac:dyDescent="0.25">
      <c r="A196" s="26"/>
      <c r="B196" s="9"/>
      <c r="C196" s="2"/>
      <c r="D196" s="3"/>
      <c r="E196" s="4"/>
      <c r="F196" s="95"/>
      <c r="H196" s="8"/>
      <c r="J196" s="8"/>
      <c r="K196" s="1"/>
      <c r="L196" s="1"/>
      <c r="M196" s="1"/>
      <c r="N196" s="1"/>
      <c r="O196" s="1"/>
    </row>
    <row r="197" spans="1:15" s="7" customFormat="1" x14ac:dyDescent="0.25">
      <c r="A197" s="26"/>
      <c r="B197" s="9"/>
      <c r="C197" s="2"/>
      <c r="D197" s="3"/>
      <c r="E197" s="4"/>
      <c r="F197" s="95"/>
      <c r="H197" s="8"/>
      <c r="J197" s="8"/>
      <c r="K197" s="1"/>
      <c r="L197" s="1"/>
      <c r="M197" s="1"/>
      <c r="N197" s="1"/>
      <c r="O197" s="1"/>
    </row>
    <row r="198" spans="1:15" s="7" customFormat="1" x14ac:dyDescent="0.25">
      <c r="A198" s="26"/>
      <c r="B198" s="9"/>
      <c r="C198" s="2"/>
      <c r="D198" s="3"/>
      <c r="E198" s="4"/>
      <c r="F198" s="6"/>
      <c r="H198" s="8"/>
      <c r="J198" s="8"/>
      <c r="K198" s="1"/>
      <c r="L198" s="1"/>
      <c r="M198" s="1"/>
      <c r="N198" s="1"/>
      <c r="O198" s="1"/>
    </row>
  </sheetData>
  <sheetProtection algorithmName="SHA-512" hashValue="Eo4ydOThn0uO+Cor8qb+fOp9PHPqAnXMoULLOXbocNYyodVBzKmDVXduR73nPSIzaTLTywQeS8JiUO2+HX/yeA==" saltValue="4R5mnDejwV8BugMbNRTWwQ==" spinCount="100000" sheet="1" objects="1" scenarios="1"/>
  <mergeCells count="2">
    <mergeCell ref="A5:F5"/>
    <mergeCell ref="A7:B7"/>
  </mergeCells>
  <pageMargins left="0.70866141732283472" right="0.70866141732283472" top="0.4" bottom="0.74803149606299213" header="0.31496062992125984" footer="0.31496062992125984"/>
  <pageSetup scale="73" orientation="portrait" r:id="rId1"/>
  <rowBreaks count="1" manualBreakCount="1">
    <brk id="15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VELJAČA</vt:lpstr>
      <vt:lpstr>VELJAČA!Ispis_naslova</vt:lpstr>
      <vt:lpstr>VELJAČA!Podrucje_ispisa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Botički</dc:creator>
  <cp:lastModifiedBy>Ivana Ljubičić</cp:lastModifiedBy>
  <cp:lastPrinted>2024-03-20T13:15:04Z</cp:lastPrinted>
  <dcterms:created xsi:type="dcterms:W3CDTF">2024-03-14T10:37:24Z</dcterms:created>
  <dcterms:modified xsi:type="dcterms:W3CDTF">2024-03-20T13:15:10Z</dcterms:modified>
</cp:coreProperties>
</file>