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zg_g1_lokalno\racunovodstvo\TRANSPARENTNOST\2024\11. STUDENI\"/>
    </mc:Choice>
  </mc:AlternateContent>
  <xr:revisionPtr revIDLastSave="0" documentId="13_ncr:1_{2D9E6737-5801-4DC6-B7F3-B06377EF8DF8}" xr6:coauthVersionLast="47" xr6:coauthVersionMax="47" xr10:uidLastSave="{00000000-0000-0000-0000-000000000000}"/>
  <bookViews>
    <workbookView xWindow="-120" yWindow="-120" windowWidth="29040" windowHeight="15720" xr2:uid="{E9EAFD89-51D7-40FD-BACB-6D9D1C21E366}"/>
  </bookViews>
  <sheets>
    <sheet name="STUDENI" sheetId="1" r:id="rId1"/>
  </sheets>
  <definedNames>
    <definedName name="_xlnm._FilterDatabase" localSheetId="0" hidden="1">STUDENI!$A$12:$G$318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7" i="1" l="1"/>
  <c r="E328" i="1"/>
  <c r="E324" i="1"/>
  <c r="E321" i="1"/>
  <c r="E329" i="1" s="1"/>
  <c r="E318" i="1"/>
  <c r="E314" i="1"/>
  <c r="E297" i="1"/>
  <c r="E277" i="1"/>
  <c r="E276" i="1"/>
  <c r="E268" i="1"/>
  <c r="E234" i="1"/>
  <c r="E218" i="1"/>
  <c r="E209" i="1"/>
  <c r="E197" i="1"/>
  <c r="E171" i="1"/>
  <c r="E166" i="1"/>
  <c r="E159" i="1"/>
  <c r="E146" i="1"/>
  <c r="E137" i="1"/>
  <c r="E123" i="1"/>
  <c r="E120" i="1"/>
  <c r="E116" i="1"/>
  <c r="E99" i="1"/>
  <c r="E89" i="1"/>
  <c r="E85" i="1"/>
  <c r="E77" i="1"/>
  <c r="E68" i="1"/>
  <c r="E64" i="1"/>
  <c r="E60" i="1"/>
  <c r="E54" i="1"/>
  <c r="E48" i="1"/>
  <c r="E42" i="1"/>
  <c r="E31" i="1"/>
  <c r="E26" i="1"/>
  <c r="E19" i="1"/>
  <c r="E16" i="1"/>
  <c r="E309" i="1" l="1"/>
  <c r="E419" i="1" s="1"/>
</calcChain>
</file>

<file path=xl/sharedStrings.xml><?xml version="1.0" encoding="utf-8"?>
<sst xmlns="http://schemas.openxmlformats.org/spreadsheetml/2006/main" count="1367" uniqueCount="653">
  <si>
    <t>Hrvatski restauratorski zavod</t>
  </si>
  <si>
    <t>RKP 22339</t>
  </si>
  <si>
    <t>Zagreb</t>
  </si>
  <si>
    <t>INFORMACIJA O TROŠENJU SREDSTAVA ZA STUDENI 2024. GODINE</t>
  </si>
  <si>
    <t>PP</t>
  </si>
  <si>
    <t>NAZIV PRIMATELJA</t>
  </si>
  <si>
    <t>OIB PRIMATELJA</t>
  </si>
  <si>
    <t>SJEDIŠTE PRIMATELJA</t>
  </si>
  <si>
    <t>IZNOS</t>
  </si>
  <si>
    <t>KONTO</t>
  </si>
  <si>
    <t>VRSTA RASHODA I IZDATKA</t>
  </si>
  <si>
    <t>Isplate dobavljačima</t>
  </si>
  <si>
    <t>HP-HRVATSKA POŠTA d.d.</t>
  </si>
  <si>
    <t>87311810356</t>
  </si>
  <si>
    <t>ZAGREB</t>
  </si>
  <si>
    <t>Uredski materijal i ostali materijalni rashodi</t>
  </si>
  <si>
    <t>Usluge telefona, pošte i prijevoza</t>
  </si>
  <si>
    <t/>
  </si>
  <si>
    <t>*Ukupno</t>
  </si>
  <si>
    <t>Z-EL d.o.o.</t>
  </si>
  <si>
    <t>11374156664</t>
  </si>
  <si>
    <t>Materijal i sirovine</t>
  </si>
  <si>
    <t>Uredska oprema i namještaj</t>
  </si>
  <si>
    <t>GRAD SPLIT</t>
  </si>
  <si>
    <t>GDPR</t>
  </si>
  <si>
    <t>Komunalne usluge</t>
  </si>
  <si>
    <t>RU - VE d.o.o.</t>
  </si>
  <si>
    <t>88470929840</t>
  </si>
  <si>
    <t>KERESTINEC</t>
  </si>
  <si>
    <t>ČISTOĆA d.o.o.</t>
  </si>
  <si>
    <t>16912997621</t>
  </si>
  <si>
    <t>DUBROVNIK</t>
  </si>
  <si>
    <t>BAUHAUS-ZAGREB d.d.</t>
  </si>
  <si>
    <t>71642207963</t>
  </si>
  <si>
    <t>Sitni inventar i auto gume</t>
  </si>
  <si>
    <t>Uređaji, strojevi i oprema za ostale namjene</t>
  </si>
  <si>
    <t>TEHNOSERVIS HORVAT I HORVAT d.o.o.</t>
  </si>
  <si>
    <t>21056790392</t>
  </si>
  <si>
    <t>Usluge tekućeg i investicijskog održavanja</t>
  </si>
  <si>
    <t>SUMA INFORMATIKA d.o.o.</t>
  </si>
  <si>
    <t>93926415263</t>
  </si>
  <si>
    <t>Računalne usluge</t>
  </si>
  <si>
    <t>ANTIPIROS d.o.o.</t>
  </si>
  <si>
    <t>70914161709</t>
  </si>
  <si>
    <t>SPLIT</t>
  </si>
  <si>
    <t>ZAVOD ZA INTEGRALNU KONTROLU d.o.o.</t>
  </si>
  <si>
    <t>51028550278</t>
  </si>
  <si>
    <t>INSTITUT RUĐER BOŠKOVIĆ</t>
  </si>
  <si>
    <t>69715301002</t>
  </si>
  <si>
    <t>STUDENTSKI CENTAR OSIJEK</t>
  </si>
  <si>
    <t>90017453174</t>
  </si>
  <si>
    <t>OSIJEK</t>
  </si>
  <si>
    <t>Intelektualne i osobne usluge</t>
  </si>
  <si>
    <t>OMEGA, PROIZVODNJA OPRUGA, VL. TEUFIK ŠEĆERKADIĆ</t>
  </si>
  <si>
    <t>43455631887</t>
  </si>
  <si>
    <t>AKD ZAŠTITA d.o.o.</t>
  </si>
  <si>
    <t>09253797076</t>
  </si>
  <si>
    <t>Ostale usluge</t>
  </si>
  <si>
    <t>BITUS d.o.o.</t>
  </si>
  <si>
    <t>96103018363</t>
  </si>
  <si>
    <t>INA INDUSTRIJA NAFTE d.d.</t>
  </si>
  <si>
    <t>27759560625</t>
  </si>
  <si>
    <t>Energija</t>
  </si>
  <si>
    <t>Materijal i dijelovi za tekuće i investicijsko održavanje</t>
  </si>
  <si>
    <t>TISAK PLUS d.o.o.</t>
  </si>
  <si>
    <t>32497003047</t>
  </si>
  <si>
    <t>BELVEDER</t>
  </si>
  <si>
    <t>06779162480</t>
  </si>
  <si>
    <t>RIJEKA</t>
  </si>
  <si>
    <t>MINISTARSTVO MORA, PROMETA I INFRASTRUKTURE</t>
  </si>
  <si>
    <t>22874515170</t>
  </si>
  <si>
    <t>Pristojbe i naknade</t>
  </si>
  <si>
    <t>PRIZMA d.o.o.</t>
  </si>
  <si>
    <t>90918289020</t>
  </si>
  <si>
    <t>GRAM-MOL d.o.o.</t>
  </si>
  <si>
    <t>DOLN d.o.o.</t>
  </si>
  <si>
    <t>74782647368</t>
  </si>
  <si>
    <t>NOVA GRADIŠKA</t>
  </si>
  <si>
    <t>LUKOM d.o.o.</t>
  </si>
  <si>
    <t>29732862130</t>
  </si>
  <si>
    <t>LUDBREG</t>
  </si>
  <si>
    <t>GRAD ZADAR</t>
  </si>
  <si>
    <t>09933651854</t>
  </si>
  <si>
    <t>ZADAR</t>
  </si>
  <si>
    <t>Zakupnine i najamnine</t>
  </si>
  <si>
    <t>06531901714</t>
  </si>
  <si>
    <t>UNIKOM d.o.o.</t>
  </si>
  <si>
    <t>07507345484</t>
  </si>
  <si>
    <t>ZRCALO</t>
  </si>
  <si>
    <t>44497411779</t>
  </si>
  <si>
    <t>UPI-2M PLUS</t>
  </si>
  <si>
    <t>94443043935</t>
  </si>
  <si>
    <t>Knjige</t>
  </si>
  <si>
    <t>TORBARINA d.o.o.</t>
  </si>
  <si>
    <t>02603292627</t>
  </si>
  <si>
    <t>VODOVOD d.o.o.ZADAR</t>
  </si>
  <si>
    <t>89406825003</t>
  </si>
  <si>
    <t>Zatezne kamate</t>
  </si>
  <si>
    <t>KALUP d.o.o.</t>
  </si>
  <si>
    <t>52488266200</t>
  </si>
  <si>
    <t>SINJ</t>
  </si>
  <si>
    <t>GRADSKI URED ZA OBNOVU,IZGRADNJU,PROSTORNO UREĐENJE,GRADITELJSTVO,K.P. I PROMET</t>
  </si>
  <si>
    <t>61817894937</t>
  </si>
  <si>
    <t>ZVIBOR d.o.o</t>
  </si>
  <si>
    <t>PULA HERCULANEA d.o.o.</t>
  </si>
  <si>
    <t>11294943436</t>
  </si>
  <si>
    <t>PULA</t>
  </si>
  <si>
    <t>ARHEOLOŠKI MUZEJ U ZAGREBU</t>
  </si>
  <si>
    <t>SVEUČILIŠTE U ZAGREBU AGRONOMSKI FAKULTET</t>
  </si>
  <si>
    <t>76023745044</t>
  </si>
  <si>
    <t>ARHEO PLAN d.o.o.</t>
  </si>
  <si>
    <t>27541282166</t>
  </si>
  <si>
    <t>DUBRAVKA</t>
  </si>
  <si>
    <t>DRŽAVNI ARHIV U DUBROVNIKU</t>
  </si>
  <si>
    <t>01076882554</t>
  </si>
  <si>
    <t>PEVEX d.d.</t>
  </si>
  <si>
    <t>73660371074</t>
  </si>
  <si>
    <t>SESVETE</t>
  </si>
  <si>
    <t>HRVATSKA RADIOTELEVIZIJA</t>
  </si>
  <si>
    <t>68419124305</t>
  </si>
  <si>
    <t>VEKTRA d.o.o.</t>
  </si>
  <si>
    <t>56887977144</t>
  </si>
  <si>
    <t>VARAŽDIN</t>
  </si>
  <si>
    <t>GUMICENTAR VULKAN</t>
  </si>
  <si>
    <t>40831181762</t>
  </si>
  <si>
    <t>CRESCAT d.o.o.</t>
  </si>
  <si>
    <t>31608194500</t>
  </si>
  <si>
    <t>Instrumenti, uređaji i strojevi</t>
  </si>
  <si>
    <t>PLAVA KAVA d.o.o.</t>
  </si>
  <si>
    <t>38152213074</t>
  </si>
  <si>
    <t>MOKOŠICA</t>
  </si>
  <si>
    <t>CROATIA OSIGURANJE d.d.</t>
  </si>
  <si>
    <t>26187994862</t>
  </si>
  <si>
    <t>Premije osiguranja</t>
  </si>
  <si>
    <t>HRVATSKE AUTOCESTE d.o.o.</t>
  </si>
  <si>
    <t>Službena putovanja</t>
  </si>
  <si>
    <t>HRVATSKI TELEKOM d.d.</t>
  </si>
  <si>
    <t>81793146560</t>
  </si>
  <si>
    <t>GRAD DUBROVNIK</t>
  </si>
  <si>
    <t>NARODNE NOVINE d.d.</t>
  </si>
  <si>
    <t>64546066176</t>
  </si>
  <si>
    <t>Ostala prava</t>
  </si>
  <si>
    <t>KULIĆ-INŽENJERSKI BIRO</t>
  </si>
  <si>
    <t>95085572155</t>
  </si>
  <si>
    <t>PRESSCUT d.o.o.</t>
  </si>
  <si>
    <t>34672089688</t>
  </si>
  <si>
    <t>JURIČEK-OBRT ZA TRGOVINU</t>
  </si>
  <si>
    <t>49312009068</t>
  </si>
  <si>
    <t>GORNJI STUPNIK</t>
  </si>
  <si>
    <t>VIVA INFO d.o.o.</t>
  </si>
  <si>
    <t>22361751585</t>
  </si>
  <si>
    <t>HEP OPSKRBA d.o.o.</t>
  </si>
  <si>
    <t>63073332379</t>
  </si>
  <si>
    <t>MEĐUNARODNI CENTAR ZA PODVODNU ARHEOLOGIJU</t>
  </si>
  <si>
    <t>42850342757</t>
  </si>
  <si>
    <t>KUNA CORPORATION d.o.o.</t>
  </si>
  <si>
    <t>OROSLAVJE</t>
  </si>
  <si>
    <t>STUDENTSKI CENTAR U SISKU</t>
  </si>
  <si>
    <t>10831379912</t>
  </si>
  <si>
    <t>SISAK</t>
  </si>
  <si>
    <t>PROTIS d.o.o.</t>
  </si>
  <si>
    <t>42113416920</t>
  </si>
  <si>
    <t>KNJIŽNICE GRADA ZAGREBA</t>
  </si>
  <si>
    <t>ZG HOLDING-PODR.-ZAGREBPARKING</t>
  </si>
  <si>
    <t>85584865987</t>
  </si>
  <si>
    <t>KAPITEL d.o.o.</t>
  </si>
  <si>
    <t>45821273643</t>
  </si>
  <si>
    <t>ŽMINJ</t>
  </si>
  <si>
    <t>DUBROVAČKI TRANSPORTNI SUSTAV d.o.o.</t>
  </si>
  <si>
    <t>53699920059</t>
  </si>
  <si>
    <t>MLINI</t>
  </si>
  <si>
    <t>HRVATSKA KOMORA ARHITEKATA</t>
  </si>
  <si>
    <t>85986018932</t>
  </si>
  <si>
    <t>Članarine i norme</t>
  </si>
  <si>
    <t>ATLANT PUTNIČKA AGENCIJA d.o.o.</t>
  </si>
  <si>
    <t>FINANCIJSKA AGENCIJA</t>
  </si>
  <si>
    <t>85821130368</t>
  </si>
  <si>
    <t>Bankarske usluge i usluge platnog prometa</t>
  </si>
  <si>
    <t>HRVATSKO ISTRAŽIVAČKO PUSTOLOVNO DRUŠTVO</t>
  </si>
  <si>
    <t>21387687663</t>
  </si>
  <si>
    <t>HEP-TOPLINARSTVO d.o.o.POGON OSIJEK</t>
  </si>
  <si>
    <t>15907062900</t>
  </si>
  <si>
    <t>VULKAL d.o.o.</t>
  </si>
  <si>
    <t>90439696130</t>
  </si>
  <si>
    <t>GRAĐEVINAR-QUELIN d.d.</t>
  </si>
  <si>
    <t>93300948469</t>
  </si>
  <si>
    <t>VODOVOD I ODVODNJA d.o.o.</t>
  </si>
  <si>
    <t>26251326399</t>
  </si>
  <si>
    <t>ŠIBENIK</t>
  </si>
  <si>
    <t>ČISTOĆA  d.o.o.</t>
  </si>
  <si>
    <t>38812451417</t>
  </si>
  <si>
    <t>INPRO d.o.o.</t>
  </si>
  <si>
    <t>79178903202</t>
  </si>
  <si>
    <t>ČAKOVEC</t>
  </si>
  <si>
    <t>ZAVOD ZA STANOVANJE d.o.o.</t>
  </si>
  <si>
    <t>00505486048</t>
  </si>
  <si>
    <t>BRITVELA - VL. MIHO REGJO</t>
  </si>
  <si>
    <t>45372909827</t>
  </si>
  <si>
    <t>HRVATSKI ZAVOD ZA JAVNO ZDRAVSTVO</t>
  </si>
  <si>
    <t>75297532041</t>
  </si>
  <si>
    <t>Stručno usavršavanje zaposlenika</t>
  </si>
  <si>
    <t>USTANOVA ZA ZDRAVSTVENU SKRB DR.ŠPIRANOVIĆ</t>
  </si>
  <si>
    <t>28499414661</t>
  </si>
  <si>
    <t>Zdravstvene i veterinarske usluge</t>
  </si>
  <si>
    <t>ELEKTROINSTALATER MILJENKO PERIČKI</t>
  </si>
  <si>
    <t>75934167656</t>
  </si>
  <si>
    <t>ERSTE&amp;STEIERMARKISCHE BANK d.d.</t>
  </si>
  <si>
    <t>23057039320</t>
  </si>
  <si>
    <t>COMEL</t>
  </si>
  <si>
    <t>11085290021</t>
  </si>
  <si>
    <t>KARLOVAC</t>
  </si>
  <si>
    <t>ALTEDA d.o.o.</t>
  </si>
  <si>
    <t>53019467114</t>
  </si>
  <si>
    <t>EKO-MONITORING d.o.o.</t>
  </si>
  <si>
    <t>82818873408</t>
  </si>
  <si>
    <t>USTANOVA ZA ZDRAVSTVENU SKRB PERIODIKA</t>
  </si>
  <si>
    <t>VAJ PROMET - ZAJEDNIČKI TRGOVAČKO UGOSTITELJSKI OBRT</t>
  </si>
  <si>
    <t>34639247975</t>
  </si>
  <si>
    <t>DUGA RESA</t>
  </si>
  <si>
    <t>MACUKA d.o.o.</t>
  </si>
  <si>
    <t>00645636377</t>
  </si>
  <si>
    <t>SVETI PETAR U ŠUMI</t>
  </si>
  <si>
    <t>ARHEOLOŠKI MUZEJ ZADAR</t>
  </si>
  <si>
    <t>88252913683</t>
  </si>
  <si>
    <t>VODOOPSKRBA I ODVODNJA d.o.o.</t>
  </si>
  <si>
    <t>83416546499</t>
  </si>
  <si>
    <t>OTIS DIZALA d.o.o.</t>
  </si>
  <si>
    <t>76080865307</t>
  </si>
  <si>
    <t>ARS KOPIJA d.o.o.</t>
  </si>
  <si>
    <t>76506138139</t>
  </si>
  <si>
    <t>LUPERCAL M.T.D.O.O.</t>
  </si>
  <si>
    <t>20905078678</t>
  </si>
  <si>
    <t>ALLES d.o.o.</t>
  </si>
  <si>
    <t>23412849119</t>
  </si>
  <si>
    <t>POŽEGA</t>
  </si>
  <si>
    <t>DUB-ING FLIES k.d.</t>
  </si>
  <si>
    <t>44049623085</t>
  </si>
  <si>
    <t>LINKS d.o.o.</t>
  </si>
  <si>
    <t>32614011568</t>
  </si>
  <si>
    <t>QUEEN'S UNIVERSITY BELFAST</t>
  </si>
  <si>
    <t>XI254799511</t>
  </si>
  <si>
    <t>BELFAST</t>
  </si>
  <si>
    <t>INSTITUT ZA ANTROPOLOGIJU</t>
  </si>
  <si>
    <t>93710699926</t>
  </si>
  <si>
    <t>KONZUM PLUS d.o.o.</t>
  </si>
  <si>
    <t>62226620908</t>
  </si>
  <si>
    <t>CROATIA POLIKLINIKA</t>
  </si>
  <si>
    <t>80848401890</t>
  </si>
  <si>
    <t>SOLLICITUDO d.o.o.</t>
  </si>
  <si>
    <t>50812456133</t>
  </si>
  <si>
    <t>NACIONALNA I SVEUČILIŠNA KNJIŽNICA U ZAGREBU</t>
  </si>
  <si>
    <t>84838770814</t>
  </si>
  <si>
    <t>CITADELA d.o.o.</t>
  </si>
  <si>
    <t>HRELJIN</t>
  </si>
  <si>
    <t>Obveze za jamčevine</t>
  </si>
  <si>
    <t>PRO AUTOMATIKA d.o.o.</t>
  </si>
  <si>
    <t>87357644223</t>
  </si>
  <si>
    <t>FURNIR DRVNI CENTAR d.o.o.</t>
  </si>
  <si>
    <t>31206452221</t>
  </si>
  <si>
    <t>INTRADOS PROJEKT d.o.o.</t>
  </si>
  <si>
    <t>90481313264</t>
  </si>
  <si>
    <t>MAGIC NET d.o.o.</t>
  </si>
  <si>
    <t>92188488799</t>
  </si>
  <si>
    <t>GEOKARTA d.o.o.</t>
  </si>
  <si>
    <t>38769588169</t>
  </si>
  <si>
    <t>MGA NEKRETNINE d.o.o.</t>
  </si>
  <si>
    <t>29270042257</t>
  </si>
  <si>
    <t>METKOVIĆ</t>
  </si>
  <si>
    <t>P&amp;F ZAŠTITA d.o.o.</t>
  </si>
  <si>
    <t>95517402410</t>
  </si>
  <si>
    <t>HAGA METAL d.o.o.</t>
  </si>
  <si>
    <t>BARILOVIĆ</t>
  </si>
  <si>
    <t>LTDL OBRT ZA ZEMLJANE RADOVE</t>
  </si>
  <si>
    <t>87605436556</t>
  </si>
  <si>
    <t>POPOVAČA</t>
  </si>
  <si>
    <t>MEĐIMURJE-PLIN d.o.o.</t>
  </si>
  <si>
    <t>29035933600</t>
  </si>
  <si>
    <t>ADRIA MONS SERVICES d.o.o.</t>
  </si>
  <si>
    <t>54127426260</t>
  </si>
  <si>
    <t>G.I.M. GASE d.o.o.</t>
  </si>
  <si>
    <t>75784153366</t>
  </si>
  <si>
    <t>STUDENTSKI CENTAR U ZAGREBU</t>
  </si>
  <si>
    <t>22597784145</t>
  </si>
  <si>
    <t>GRADITELJSTVO KOLAK</t>
  </si>
  <si>
    <t>44246842655</t>
  </si>
  <si>
    <t>AGROSAN d.o.o.</t>
  </si>
  <si>
    <t>46882399204</t>
  </si>
  <si>
    <t>KOR d.o.o.</t>
  </si>
  <si>
    <t>24282973276</t>
  </si>
  <si>
    <t>DIMNJAK</t>
  </si>
  <si>
    <t>93385987809</t>
  </si>
  <si>
    <t>A1 HRVATSKA d.o.o.</t>
  </si>
  <si>
    <t>29524210204</t>
  </si>
  <si>
    <t>VODOVOD-OSIJEK d.o.o.</t>
  </si>
  <si>
    <t>43654507669</t>
  </si>
  <si>
    <t>ZADRUGA  ARHEO KO-OP</t>
  </si>
  <si>
    <t>40574598414</t>
  </si>
  <si>
    <t>ISOTOPTECH ZRT.</t>
  </si>
  <si>
    <t>HU17781138</t>
  </si>
  <si>
    <t>DEBRECEN</t>
  </si>
  <si>
    <t>GRADNJA KUS d.o.o.</t>
  </si>
  <si>
    <t>18734096415</t>
  </si>
  <si>
    <t>VELIKA LUDINA</t>
  </si>
  <si>
    <t>TONČI ALATI j.d.o.o.</t>
  </si>
  <si>
    <t>07813848882</t>
  </si>
  <si>
    <t>PUČIŠĆA</t>
  </si>
  <si>
    <t>HEP ELEKTRA d.o.o.</t>
  </si>
  <si>
    <t>43965974818</t>
  </si>
  <si>
    <t>ZLATNI LUG</t>
  </si>
  <si>
    <t>47423953088</t>
  </si>
  <si>
    <t>LEXPERA d.o.o.</t>
  </si>
  <si>
    <t>79506290597</t>
  </si>
  <si>
    <t>VARKOM d.d.</t>
  </si>
  <si>
    <t>39048902955</t>
  </si>
  <si>
    <t>ZELENI GRAD ŠIBENIK</t>
  </si>
  <si>
    <t>54873130289</t>
  </si>
  <si>
    <t>ŽIVA VODA d.o.o.</t>
  </si>
  <si>
    <t>86255713939</t>
  </si>
  <si>
    <t>SKIMI64 d.o.o.</t>
  </si>
  <si>
    <t>85141730181</t>
  </si>
  <si>
    <t>TRNOVEC BARTOLOVEČKI</t>
  </si>
  <si>
    <t>AGRAM DIVING</t>
  </si>
  <si>
    <t>88809037803</t>
  </si>
  <si>
    <t>AUTO CENTAR ŠATRAK d.o.o.</t>
  </si>
  <si>
    <t>83902993021</t>
  </si>
  <si>
    <t>PODNA TEHNIKA d.o.o.</t>
  </si>
  <si>
    <t>14482829384</t>
  </si>
  <si>
    <t>VODOVOD PULA d.o.o.</t>
  </si>
  <si>
    <t>19798348108</t>
  </si>
  <si>
    <t>GEOEXPERT PROJEKT d.o.o.</t>
  </si>
  <si>
    <t>84726298010</t>
  </si>
  <si>
    <t>VODOVOD DUBROVNIK d.o.o.</t>
  </si>
  <si>
    <t>00862047577</t>
  </si>
  <si>
    <t>ZAGREBAČKI HOLDING-PODRUŽNICA ČISTOĆA d.o.o.</t>
  </si>
  <si>
    <t>SERVIS PERKOVIĆ d.o.o.</t>
  </si>
  <si>
    <t>58187157652</t>
  </si>
  <si>
    <t>ZAPREŠIĆ</t>
  </si>
  <si>
    <t>GRADSKO STAMBENO KOMUNALNO GOSPODARSTVO d.o.o.</t>
  </si>
  <si>
    <t>03744272526</t>
  </si>
  <si>
    <t>EVOCATIVE d.o.o.</t>
  </si>
  <si>
    <t>08546432023</t>
  </si>
  <si>
    <t>ARHEOCON</t>
  </si>
  <si>
    <t>94282234458</t>
  </si>
  <si>
    <t>JASIKA d.o.o.</t>
  </si>
  <si>
    <t>62815184072</t>
  </si>
  <si>
    <t>ZAGREB-LUČKO</t>
  </si>
  <si>
    <t>M.B. SEMINAR d.o.o.</t>
  </si>
  <si>
    <t>35067158852</t>
  </si>
  <si>
    <t>ACHILLEA d.o.o.</t>
  </si>
  <si>
    <t>POBIS d.o.o.</t>
  </si>
  <si>
    <t>86536126262</t>
  </si>
  <si>
    <t>KOPRIVNICA</t>
  </si>
  <si>
    <t>EURO-VRT d.o.o.</t>
  </si>
  <si>
    <t>57968446706</t>
  </si>
  <si>
    <t>PROPRINT d.o.o.</t>
  </si>
  <si>
    <t>72612732139</t>
  </si>
  <si>
    <t>PLODINE d.d.</t>
  </si>
  <si>
    <t>92510683607</t>
  </si>
  <si>
    <t>BEL-BAU d.o.o.</t>
  </si>
  <si>
    <t>29197122421</t>
  </si>
  <si>
    <t>BJELOVAR</t>
  </si>
  <si>
    <t>TOKIĆ TRGOVINA</t>
  </si>
  <si>
    <t>74867487620</t>
  </si>
  <si>
    <t>DM-DROGERIE MARKT d.o.o.</t>
  </si>
  <si>
    <t>94124811986</t>
  </si>
  <si>
    <t>UMAC PLUS d.o.o.</t>
  </si>
  <si>
    <t>48071795351</t>
  </si>
  <si>
    <t>AUTOTRANS d.d.</t>
  </si>
  <si>
    <t>CRES</t>
  </si>
  <si>
    <t>SC KARLOVAC,PODRUŽNICA ZAGREB</t>
  </si>
  <si>
    <t>58335400167</t>
  </si>
  <si>
    <t>BRUSIONA GA-PUR j.d.o.o.</t>
  </si>
  <si>
    <t>24504042704</t>
  </si>
  <si>
    <t>GRADITELJ HUZJAK d.o.o.</t>
  </si>
  <si>
    <t>84270126428</t>
  </si>
  <si>
    <t>VARAŽDINSKE TOPLICE</t>
  </si>
  <si>
    <t>ANTIK, vl. Mihael Štengl</t>
  </si>
  <si>
    <t>04713080499</t>
  </si>
  <si>
    <t>ARHEOPROJEKT</t>
  </si>
  <si>
    <t>48020597321</t>
  </si>
  <si>
    <t>VIJCI KRANJEC VL.SAŠA KRANJEC</t>
  </si>
  <si>
    <t>40518747839</t>
  </si>
  <si>
    <t>QUADRACON d.o.o.</t>
  </si>
  <si>
    <t>83166686606</t>
  </si>
  <si>
    <t>RUINA d.o.o.</t>
  </si>
  <si>
    <t>87177860448</t>
  </si>
  <si>
    <t>DELOITTE d.o.o.</t>
  </si>
  <si>
    <t>11686457780</t>
  </si>
  <si>
    <t>SNJEŽANA NOVA d.o.o.</t>
  </si>
  <si>
    <t>73192045164</t>
  </si>
  <si>
    <t>LAV SERVIS ZADAR d.o.o.</t>
  </si>
  <si>
    <t>04975586013</t>
  </si>
  <si>
    <t>PRIMULA COMPANY d.o.o.</t>
  </si>
  <si>
    <t>57606909020</t>
  </si>
  <si>
    <t>SOLIN</t>
  </si>
  <si>
    <t>ATELIER A</t>
  </si>
  <si>
    <t>37248756142</t>
  </si>
  <si>
    <t>IDEALIVERY, OBRT ZA USLUGE</t>
  </si>
  <si>
    <t>98235869156</t>
  </si>
  <si>
    <t>JOSIP TIRIĆ SAMOSTALNA UMJETNIČKA DJELATNOST</t>
  </si>
  <si>
    <t>80967267798</t>
  </si>
  <si>
    <t>AQUALAB SERVICE OBRT ZA USLUGE U RONJENJU</t>
  </si>
  <si>
    <t>89681576526</t>
  </si>
  <si>
    <t>JAVNI BILJEŽNIK TOMISLAV ŽABEK</t>
  </si>
  <si>
    <t>85423465677</t>
  </si>
  <si>
    <t>AUTOHRVATSKA PULA d.o.o.</t>
  </si>
  <si>
    <t>41065366496</t>
  </si>
  <si>
    <t>ZAGREBAČKI ELEKTRIČNI TRAMVAJ d.o.o.</t>
  </si>
  <si>
    <t>Naknade za prijevoz, za rad na terenu i odvojen život</t>
  </si>
  <si>
    <t>TIFON d.o.o.</t>
  </si>
  <si>
    <t>77607495225</t>
  </si>
  <si>
    <t>LOŠINJSKA PLOVIDBA TURIZAM d.o.o.</t>
  </si>
  <si>
    <t>63465435060</t>
  </si>
  <si>
    <t>MALI LOŠINJ</t>
  </si>
  <si>
    <t>ART MATERIJAL d.o.o.</t>
  </si>
  <si>
    <t>63701153601</t>
  </si>
  <si>
    <t>DIMAX d.o.o.</t>
  </si>
  <si>
    <t>56608479548</t>
  </si>
  <si>
    <t>WANO DUX OBRT ZA PROIZVODNJU NAMJEŠTAJA</t>
  </si>
  <si>
    <t>56962260855</t>
  </si>
  <si>
    <t>HEP-PLIN d.o.o.</t>
  </si>
  <si>
    <t>41317489366</t>
  </si>
  <si>
    <t>BAOTIĆ d.d.</t>
  </si>
  <si>
    <t>64453957424</t>
  </si>
  <si>
    <t>DOK PRODUKT d.o.o.</t>
  </si>
  <si>
    <t>80651510692</t>
  </si>
  <si>
    <t>ROVINJ</t>
  </si>
  <si>
    <t>mART RESTAURO</t>
  </si>
  <si>
    <t>10838105162</t>
  </si>
  <si>
    <t>JOB d.o.o.</t>
  </si>
  <si>
    <t>07002343704</t>
  </si>
  <si>
    <t>FLEKA EXPERT d.o.o.</t>
  </si>
  <si>
    <t>23039472254</t>
  </si>
  <si>
    <t>PRIMUS ING d.o.o.</t>
  </si>
  <si>
    <t>20993636287</t>
  </si>
  <si>
    <t>MAR d.o.o.</t>
  </si>
  <si>
    <t>37849898335</t>
  </si>
  <si>
    <t>SAMOBOR</t>
  </si>
  <si>
    <t>VODE JASTREBARSKO d.o.o.</t>
  </si>
  <si>
    <t>19136164708</t>
  </si>
  <si>
    <t>JASTREBARSKO</t>
  </si>
  <si>
    <t>KAUFLAND HRVATSKA K.D.</t>
  </si>
  <si>
    <t>47432874968</t>
  </si>
  <si>
    <t>LIBERTAS KONZALTING d.o.o.</t>
  </si>
  <si>
    <t>44031401746</t>
  </si>
  <si>
    <t>TUTOTUM j.d.o.o.</t>
  </si>
  <si>
    <t>44064835955</t>
  </si>
  <si>
    <t>TREES d.o.o.</t>
  </si>
  <si>
    <t>96746302759</t>
  </si>
  <si>
    <t>MINISTARSTVO KULTURE I MEDIJA</t>
  </si>
  <si>
    <t>37836302645</t>
  </si>
  <si>
    <t>VEDRO, OBRT ZA KONZERVACIJU I RESTAURACIJU</t>
  </si>
  <si>
    <t>13845978438</t>
  </si>
  <si>
    <t>VMV SZABO d.o.o.</t>
  </si>
  <si>
    <t>17695528532</t>
  </si>
  <si>
    <t>NOVI ZAGREB</t>
  </si>
  <si>
    <t>BARBIĆ BRANKO</t>
  </si>
  <si>
    <t>76162795186</t>
  </si>
  <si>
    <t>BRSEČ</t>
  </si>
  <si>
    <t>MTI-SAT d.o.o.</t>
  </si>
  <si>
    <t>53183181065</t>
  </si>
  <si>
    <t>BILICE</t>
  </si>
  <si>
    <t>VATROGASNA ZAJEDNICA ZAGREBAČKE ŽUPANIJE</t>
  </si>
  <si>
    <t>81291790468</t>
  </si>
  <si>
    <t>PARKING LOKVICE d.o.o.</t>
  </si>
  <si>
    <t>44815886959</t>
  </si>
  <si>
    <t>TROGIR</t>
  </si>
  <si>
    <t>TROGIR HOLDING d.o.o.</t>
  </si>
  <si>
    <t>09746817380</t>
  </si>
  <si>
    <t>BIPA d.o.o.</t>
  </si>
  <si>
    <t>66498917936</t>
  </si>
  <si>
    <t>GRAFOCENTAR d.o.o.</t>
  </si>
  <si>
    <t>44438339914</t>
  </si>
  <si>
    <t>KRIŽEVCI</t>
  </si>
  <si>
    <t>KTC d.d.</t>
  </si>
  <si>
    <t>95970838122</t>
  </si>
  <si>
    <t>INTOS, USLUŽNI OBRT</t>
  </si>
  <si>
    <t>19826077602</t>
  </si>
  <si>
    <t>SIGETEC LUDBREŠKI</t>
  </si>
  <si>
    <t>HRVATSKA POŠTANSKA BANKA d.d.</t>
  </si>
  <si>
    <t>TERRADECOR D.O.O.</t>
  </si>
  <si>
    <t>83771320938</t>
  </si>
  <si>
    <t>STUDIO MERIT, OBRT ZA USLUGE</t>
  </si>
  <si>
    <t>85776561184</t>
  </si>
  <si>
    <t>OPATIJA</t>
  </si>
  <si>
    <t>AGROPOLIS, OBRT ZA USLUGE,TRGOVINU I PROIZVODNJU, VL. NAĐA TOMAŠEVIĆ</t>
  </si>
  <si>
    <t>91511679372</t>
  </si>
  <si>
    <t>MARGO NOVA d.o.o.</t>
  </si>
  <si>
    <t>33335653053</t>
  </si>
  <si>
    <t>NEWMIP d.o.o.</t>
  </si>
  <si>
    <t>22916544397</t>
  </si>
  <si>
    <t>2FG - OBRT ZA DIZAJN</t>
  </si>
  <si>
    <t>92591795215</t>
  </si>
  <si>
    <t>LUMOS PLUS obrt za informacijske tehnologije</t>
  </si>
  <si>
    <t>60458433041</t>
  </si>
  <si>
    <t>URED OVLAŠTENOG INŽENJERA
GRAĐEVINARSTVA</t>
  </si>
  <si>
    <t>TRUTANIĆ d.o.o.</t>
  </si>
  <si>
    <t>35612764424</t>
  </si>
  <si>
    <t>POREČ</t>
  </si>
  <si>
    <t>ONTOS d.o.o.</t>
  </si>
  <si>
    <t>DUGO SELO</t>
  </si>
  <si>
    <t>AUTOSERVIS ĆURIĆ</t>
  </si>
  <si>
    <t>26539998717</t>
  </si>
  <si>
    <t>ĐAKOVO</t>
  </si>
  <si>
    <t>OMNI ART</t>
  </si>
  <si>
    <t>07929637696</t>
  </si>
  <si>
    <t>SCAPULA d.o.o.</t>
  </si>
  <si>
    <t>46069176127</t>
  </si>
  <si>
    <t>PRISTAN d.o.o.</t>
  </si>
  <si>
    <t>69233067311</t>
  </si>
  <si>
    <t>PORTAL GRADNJA d.o.o.</t>
  </si>
  <si>
    <t>47772876309</t>
  </si>
  <si>
    <t>N. MOKOŠICA</t>
  </si>
  <si>
    <t>DUPIN S.L. d.o.o.</t>
  </si>
  <si>
    <t>18466715353</t>
  </si>
  <si>
    <t>SOKOLIĆ VELEPRODAJA</t>
  </si>
  <si>
    <t>37802437998</t>
  </si>
  <si>
    <t>NEREZINE</t>
  </si>
  <si>
    <t>VINKOPROM d.o.o.</t>
  </si>
  <si>
    <t>00721719381</t>
  </si>
  <si>
    <t>DARUVAR</t>
  </si>
  <si>
    <t>SVI-BI d.o.o.</t>
  </si>
  <si>
    <t>02907029598</t>
  </si>
  <si>
    <t>SVETVINČENAT</t>
  </si>
  <si>
    <t>FITOPROMET d.o.o.</t>
  </si>
  <si>
    <t>68339203084</t>
  </si>
  <si>
    <t>BUGAROVA</t>
  </si>
  <si>
    <t>LJEKARNE PRIMA</t>
  </si>
  <si>
    <t>28285339387</t>
  </si>
  <si>
    <t>RETA</t>
  </si>
  <si>
    <t>94344664680</t>
  </si>
  <si>
    <t>TANJSTELLE</t>
  </si>
  <si>
    <t>DE129275205</t>
  </si>
  <si>
    <t>VELBURG</t>
  </si>
  <si>
    <t>GAVRANOVIĆ d.o.o.</t>
  </si>
  <si>
    <t>62423481209</t>
  </si>
  <si>
    <t>HRVATSKA ZAJEDNICA RAČUNOVOĐA I FINANCIJSKIH DJELATNIKA</t>
  </si>
  <si>
    <t>75508100288</t>
  </si>
  <si>
    <t>SAMOBORKA d.d.</t>
  </si>
  <si>
    <t>53149109818</t>
  </si>
  <si>
    <t>ARP d.o.o.</t>
  </si>
  <si>
    <t>34734835141</t>
  </si>
  <si>
    <t>SV.IVAN ZELINA</t>
  </si>
  <si>
    <t>LAV ZAŠTITA d.o.o.</t>
  </si>
  <si>
    <t>60291073227</t>
  </si>
  <si>
    <t>AUTO KUĆA BAOTIĆ d.o.o.</t>
  </si>
  <si>
    <t>86807475866</t>
  </si>
  <si>
    <t>Ukupno isplate dobavljačima</t>
  </si>
  <si>
    <t>Državni proračun Republike Hrvatske</t>
  </si>
  <si>
    <t xml:space="preserve">Obveza za porez na dodanu vrijednost. Obračun PDV-a za  nabavljena dobra i usluge iz inozemstva - 10/2024. </t>
  </si>
  <si>
    <t>Ukupno Državni proračun Republike Hrvatske</t>
  </si>
  <si>
    <t>Plaćanje po predračunima</t>
  </si>
  <si>
    <t>KREATIVNI ODJEL</t>
  </si>
  <si>
    <t>77441978080</t>
  </si>
  <si>
    <t>Ukupno plaćanje po predračunima</t>
  </si>
  <si>
    <t>Isplate zaposlenicima Hrvatskog restauratorskog zavoda</t>
  </si>
  <si>
    <t xml:space="preserve"> Službena putovanja</t>
  </si>
  <si>
    <t xml:space="preserve"> Službena putovanja - akontacije</t>
  </si>
  <si>
    <t>Plaće za zaposlene</t>
  </si>
  <si>
    <t>Doprinos na bruto MIO (benif.staž)</t>
  </si>
  <si>
    <t>Doprinos na bruto (zdravstvo)</t>
  </si>
  <si>
    <t>Naknada za prijevoz na posao i s posla</t>
  </si>
  <si>
    <t>Ostali rashodi za zaposlene</t>
  </si>
  <si>
    <t>Ukupno isplate zaposlenicima Hrvatskog restauratorskog zavoda</t>
  </si>
  <si>
    <t>Isplate autorskih i ugovora o djelu</t>
  </si>
  <si>
    <t>BALABAN DOMINIK</t>
  </si>
  <si>
    <t>Intelektualne i osobne usluge-bruto</t>
  </si>
  <si>
    <t>BALIĆ EDINA</t>
  </si>
  <si>
    <t>BARIŠIĆ MARIN</t>
  </si>
  <si>
    <t>BERTETIĆ TINA</t>
  </si>
  <si>
    <t>BRADANOVIĆ MARIJAN</t>
  </si>
  <si>
    <t>BRADIĆ NEVEN</t>
  </si>
  <si>
    <t>BRALIĆ VIŠNJA</t>
  </si>
  <si>
    <t>BRANKOVIĆ DALIBOR</t>
  </si>
  <si>
    <t>BRKIĆ BRANKO-MARKO</t>
  </si>
  <si>
    <t>DEVČIĆ MARIO</t>
  </si>
  <si>
    <t>DRAGOJEVIĆ ANDREJA</t>
  </si>
  <si>
    <t>FUDURIĆ DAVID</t>
  </si>
  <si>
    <t>GAZDE DAVOR</t>
  </si>
  <si>
    <t>GRABČANOVIĆ AZRA</t>
  </si>
  <si>
    <t>HAJDIN ARIANA</t>
  </si>
  <si>
    <t>IVANUŠ MARTINA</t>
  </si>
  <si>
    <t>IVAŠIĆ DEA</t>
  </si>
  <si>
    <t>JELENIĆ VLADIMIR</t>
  </si>
  <si>
    <t>JENGIĆ IVAN</t>
  </si>
  <si>
    <t>JUKIĆ MARKO</t>
  </si>
  <si>
    <t>KOLIĆ PUSTIĆ MARA</t>
  </si>
  <si>
    <t>LABINJAN BRUNO</t>
  </si>
  <si>
    <t>LATINOVIĆ SLAĐANA</t>
  </si>
  <si>
    <t>LOLIĆ TATJANA</t>
  </si>
  <si>
    <t>LONČAR LUKA</t>
  </si>
  <si>
    <t>LUCIĆ VUJIČIĆ SANDRA</t>
  </si>
  <si>
    <t>LUČIĆ NAĐA</t>
  </si>
  <si>
    <t>MAĐERIĆ MARIN</t>
  </si>
  <si>
    <t>MARINKOVIĆ VINKA</t>
  </si>
  <si>
    <t>MATAKOVIĆ BISERKA</t>
  </si>
  <si>
    <t>MITROVIĆ ANJA</t>
  </si>
  <si>
    <t>MUSTAČEK-BUDICIN MADDALENA</t>
  </si>
  <si>
    <t>PAVIČIĆ HRVOJE</t>
  </si>
  <si>
    <t>PAVLIČIĆ MIROSLAV</t>
  </si>
  <si>
    <t>PERKOVIĆ MATEJ</t>
  </si>
  <si>
    <t>PODGORSKI JASMINKA</t>
  </si>
  <si>
    <t>SERHATLIĆ SANJA</t>
  </si>
  <si>
    <t>SKOČIBUŠIĆ ELIZABETA</t>
  </si>
  <si>
    <t>SKULIBER MARKO</t>
  </si>
  <si>
    <t>SOLDO VESNA</t>
  </si>
  <si>
    <t>ŠKARIĆ KSENIJA</t>
  </si>
  <si>
    <t>TRPUTEC STRČIĆ TIJANA ANNAR</t>
  </si>
  <si>
    <t>ULJENIK ERIK</t>
  </si>
  <si>
    <t>VIDAKOVIĆ ARANZA LARISA</t>
  </si>
  <si>
    <t>VRANJEŠ LAURA</t>
  </si>
  <si>
    <t>VUKOVIĆ BIRUŠ MAŠA</t>
  </si>
  <si>
    <t>BORKOVIĆ PAULA</t>
  </si>
  <si>
    <t>BOROVINA TEA</t>
  </si>
  <si>
    <t>BRUMEN NERA</t>
  </si>
  <si>
    <t>DOBRICA LADISLAV</t>
  </si>
  <si>
    <t>GLAVICA DAMIR</t>
  </si>
  <si>
    <t>GLIGORA VALERIJA</t>
  </si>
  <si>
    <t>IVANKOVIĆ JOSIP</t>
  </si>
  <si>
    <t>JAKAŠA BORIĆ VIKI</t>
  </si>
  <si>
    <t>KARLO KREŠIMIR</t>
  </si>
  <si>
    <t>KEKEZ HRVOJE</t>
  </si>
  <si>
    <t>KOPRČINA ARIJANA</t>
  </si>
  <si>
    <t>KURTOVIĆ BUDJA IVANA</t>
  </si>
  <si>
    <t>LAZANIN SANJA</t>
  </si>
  <si>
    <t>LONČAREVIĆ JAN</t>
  </si>
  <si>
    <t>LUPIS VINICIJE B.</t>
  </si>
  <si>
    <t>MARIJANOVIĆ LEŠIĆ MATILDA</t>
  </si>
  <si>
    <t>MARKOVIĆ PREDRAG</t>
  </si>
  <si>
    <t>NOVOSEL FILIP</t>
  </si>
  <si>
    <t>PILON VIKTORIJA</t>
  </si>
  <si>
    <t>SEKULIĆ MARIJA</t>
  </si>
  <si>
    <t>STANIČIĆ DEMORI ZORAIDA</t>
  </si>
  <si>
    <t>ŠARUNIĆ LUCIJA</t>
  </si>
  <si>
    <t>ŠIMETIĆ SARA</t>
  </si>
  <si>
    <t>ŠPANJOL-PANDELO BARBARA</t>
  </si>
  <si>
    <t>TOMETIĆ ROSANDA</t>
  </si>
  <si>
    <t>TURKALJ PODMANICKI MARGARETA</t>
  </si>
  <si>
    <t>VALENTA LEONA</t>
  </si>
  <si>
    <t>VIDOVIĆ IVA</t>
  </si>
  <si>
    <t>VRANKOVIĆ EMILIJA</t>
  </si>
  <si>
    <t>VYROUBAL VLASTA</t>
  </si>
  <si>
    <t>ĆUJO PETAR</t>
  </si>
  <si>
    <t>DESNICA VLADAN</t>
  </si>
  <si>
    <t>KREUTZ ELA</t>
  </si>
  <si>
    <t>LACKOVIĆ ANDREA</t>
  </si>
  <si>
    <t>MAROK ADRIAN</t>
  </si>
  <si>
    <t>PERIĆ JELENA</t>
  </si>
  <si>
    <t>RAMLJAK OZANA</t>
  </si>
  <si>
    <t>ŠAFRAN KRIZMANIĆ ANDREA</t>
  </si>
  <si>
    <t>VALUŠEK IVAN</t>
  </si>
  <si>
    <t>Ukupno isplate autorskih i ugovora o djelu</t>
  </si>
  <si>
    <t xml:space="preserve">SVEUKUPNO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</si>
</sst>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9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n">
        <color theme="9" tint="0.39994506668294322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8">
    <xf numFmtId="0" fontId="0" fillId="0" borderId="0" xfId="0"/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 indent="2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9" fontId="0" fillId="0" borderId="0" xfId="0" applyNumberFormat="1" applyAlignment="1">
      <alignment horizontal="left"/>
    </xf>
    <xf numFmtId="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4" fontId="7" fillId="4" borderId="1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wrapText="1"/>
    </xf>
    <xf numFmtId="49" fontId="7" fillId="5" borderId="1" xfId="0" applyNumberFormat="1" applyFont="1" applyFill="1" applyBorder="1" applyAlignment="1">
      <alignment horizontal="left"/>
    </xf>
    <xf numFmtId="0" fontId="7" fillId="5" borderId="1" xfId="0" applyFont="1" applyFill="1" applyBorder="1"/>
    <xf numFmtId="4" fontId="7" fillId="5" borderId="1" xfId="0" applyNumberFormat="1" applyFont="1" applyFill="1" applyBorder="1"/>
    <xf numFmtId="0" fontId="7" fillId="5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left"/>
    </xf>
    <xf numFmtId="4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8" fillId="0" borderId="1" xfId="0" applyFont="1" applyBorder="1"/>
    <xf numFmtId="4" fontId="8" fillId="0" borderId="1" xfId="1" applyNumberFormat="1" applyFont="1" applyFill="1" applyBorder="1"/>
    <xf numFmtId="0" fontId="8" fillId="0" borderId="3" xfId="0" applyFont="1" applyBorder="1"/>
    <xf numFmtId="4" fontId="8" fillId="0" borderId="3" xfId="0" applyNumberFormat="1" applyFont="1" applyBorder="1"/>
    <xf numFmtId="0" fontId="6" fillId="0" borderId="3" xfId="0" applyFont="1" applyBorder="1"/>
    <xf numFmtId="4" fontId="6" fillId="0" borderId="3" xfId="0" applyNumberFormat="1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0" xfId="0" applyFont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wrapText="1"/>
    </xf>
    <xf numFmtId="49" fontId="2" fillId="5" borderId="3" xfId="0" applyNumberFormat="1" applyFont="1" applyFill="1" applyBorder="1" applyAlignment="1">
      <alignment horizontal="left"/>
    </xf>
    <xf numFmtId="0" fontId="0" fillId="5" borderId="3" xfId="0" applyFill="1" applyBorder="1"/>
    <xf numFmtId="4" fontId="0" fillId="5" borderId="3" xfId="0" applyNumberFormat="1" applyFill="1" applyBorder="1"/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0" fillId="5" borderId="2" xfId="0" applyFill="1" applyBorder="1" applyAlignment="1">
      <alignment horizontal="left" vertical="center"/>
    </xf>
    <xf numFmtId="49" fontId="0" fillId="5" borderId="3" xfId="0" applyNumberFormat="1" applyFill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3" xfId="0" applyNumberFormat="1" applyBorder="1" applyAlignment="1">
      <alignment horizontal="left"/>
    </xf>
    <xf numFmtId="0" fontId="0" fillId="0" borderId="4" xfId="0" applyBorder="1" applyAlignment="1">
      <alignment wrapText="1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wrapText="1"/>
    </xf>
    <xf numFmtId="49" fontId="9" fillId="0" borderId="3" xfId="0" applyNumberFormat="1" applyFont="1" applyBorder="1" applyAlignment="1">
      <alignment horizontal="left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4" fontId="9" fillId="0" borderId="4" xfId="0" applyNumberFormat="1" applyFont="1" applyBorder="1" applyAlignment="1">
      <alignment wrapText="1"/>
    </xf>
    <xf numFmtId="0" fontId="0" fillId="0" borderId="3" xfId="0" applyBorder="1" applyAlignment="1">
      <alignment horizontal="left" vertical="center"/>
    </xf>
    <xf numFmtId="4" fontId="10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left" vertical="center"/>
    </xf>
    <xf numFmtId="0" fontId="0" fillId="5" borderId="6" xfId="0" applyFill="1" applyBorder="1"/>
    <xf numFmtId="49" fontId="2" fillId="5" borderId="6" xfId="0" applyNumberFormat="1" applyFont="1" applyFill="1" applyBorder="1" applyAlignment="1">
      <alignment horizontal="left"/>
    </xf>
    <xf numFmtId="4" fontId="0" fillId="5" borderId="6" xfId="0" applyNumberFormat="1" applyFill="1" applyBorder="1"/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4" fontId="6" fillId="0" borderId="1" xfId="0" applyNumberFormat="1" applyFont="1" applyBorder="1"/>
    <xf numFmtId="0" fontId="0" fillId="0" borderId="8" xfId="0" applyBorder="1" applyAlignment="1">
      <alignment horizontal="left"/>
    </xf>
    <xf numFmtId="0" fontId="0" fillId="0" borderId="8" xfId="0" applyBorder="1"/>
    <xf numFmtId="49" fontId="0" fillId="0" borderId="8" xfId="0" applyNumberFormat="1" applyBorder="1" applyAlignment="1">
      <alignment horizontal="left"/>
    </xf>
    <xf numFmtId="4" fontId="6" fillId="0" borderId="8" xfId="0" applyNumberFormat="1" applyFont="1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8" xfId="0" applyBorder="1" applyAlignment="1">
      <alignment wrapText="1"/>
    </xf>
    <xf numFmtId="4" fontId="0" fillId="0" borderId="8" xfId="0" applyNumberFormat="1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5" borderId="11" xfId="0" applyFill="1" applyBorder="1" applyAlignment="1">
      <alignment horizontal="left" vertical="center"/>
    </xf>
    <xf numFmtId="0" fontId="0" fillId="5" borderId="9" xfId="0" applyFill="1" applyBorder="1"/>
    <xf numFmtId="49" fontId="2" fillId="5" borderId="9" xfId="0" applyNumberFormat="1" applyFont="1" applyFill="1" applyBorder="1" applyAlignment="1">
      <alignment horizontal="left"/>
    </xf>
    <xf numFmtId="4" fontId="0" fillId="5" borderId="9" xfId="0" applyNumberFormat="1" applyFill="1" applyBorder="1"/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wrapText="1"/>
    </xf>
    <xf numFmtId="0" fontId="4" fillId="0" borderId="0" xfId="0" applyFont="1" applyAlignment="1" applyProtection="1">
      <alignment horizontal="center" vertical="center"/>
      <protection locked="0"/>
    </xf>
  </cellXfs>
  <cellStyles count="2">
    <cellStyle name="Dobro" xfId="1" builtinId="26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76202</xdr:colOff>
      <xdr:row>0</xdr:row>
      <xdr:rowOff>66675</xdr:rowOff>
    </xdr:from>
    <xdr:to>
      <xdr:col>1</xdr:col>
      <xdr:colOff>2124075</xdr:colOff>
      <xdr:row>5</xdr:row>
      <xdr:rowOff>47625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679D62B-345A-453B-9BA9-67C8963A0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2" y="66675"/>
          <a:ext cx="2705098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C6F59-FCE5-42F3-8DAB-DC399ECB31F3}">
  <dimension ref="A1:G419"/>
  <sheetViews>
    <sheetView tabSelected="1" zoomScale="85" zoomScaleNormal="85" workbookViewId="0">
      <pane ySplit="12" topLeftCell="A406" activePane="bottomLeft" state="frozen"/>
      <selection pane="bottomLeft" activeCell="L205" sqref="L205"/>
    </sheetView>
  </sheetViews>
  <sheetFormatPr defaultRowHeight="15" x14ac:dyDescent="0.25"/>
  <cols>
    <col min="1" max="1" width="9.85546875" style="10" customWidth="1"/>
    <col min="2" max="2" width="46.42578125" style="11" customWidth="1"/>
    <col min="3" max="3" width="15.42578125" style="10" bestFit="1" customWidth="1"/>
    <col min="4" max="4" width="23.7109375" bestFit="1" customWidth="1"/>
    <col min="5" max="5" width="13.28515625" style="13" customWidth="1"/>
    <col min="6" max="6" width="9.7109375" style="14" customWidth="1"/>
    <col min="7" max="7" width="51.85546875" customWidth="1"/>
  </cols>
  <sheetData>
    <row r="1" spans="1:7" ht="16.5" x14ac:dyDescent="0.25">
      <c r="A1" s="1"/>
      <c r="B1" s="2"/>
      <c r="C1" s="3"/>
      <c r="D1" s="4"/>
      <c r="F1" s="5"/>
      <c r="G1" s="6" t="s">
        <v>0</v>
      </c>
    </row>
    <row r="2" spans="1:7" ht="16.5" x14ac:dyDescent="0.25">
      <c r="A2" s="1"/>
      <c r="B2" s="7"/>
      <c r="C2" s="3"/>
      <c r="D2" s="4"/>
      <c r="F2" s="5"/>
      <c r="G2" s="8" t="s">
        <v>1</v>
      </c>
    </row>
    <row r="3" spans="1:7" ht="16.5" x14ac:dyDescent="0.25">
      <c r="A3" s="1"/>
      <c r="B3" s="7"/>
      <c r="C3" s="3"/>
      <c r="D3" s="4"/>
      <c r="F3" s="5"/>
      <c r="G3" s="8" t="s">
        <v>2</v>
      </c>
    </row>
    <row r="4" spans="1:7" ht="16.5" x14ac:dyDescent="0.25">
      <c r="A4" s="1"/>
      <c r="B4" s="7"/>
      <c r="C4" s="3"/>
      <c r="D4" s="4"/>
      <c r="E4" s="5"/>
      <c r="F4" s="9"/>
      <c r="G4" s="2"/>
    </row>
    <row r="5" spans="1:7" ht="15.75" x14ac:dyDescent="0.25">
      <c r="A5" s="97" t="s">
        <v>3</v>
      </c>
      <c r="B5" s="97"/>
      <c r="C5" s="97"/>
      <c r="D5" s="97"/>
      <c r="E5" s="97"/>
      <c r="F5" s="97"/>
      <c r="G5" s="97"/>
    </row>
    <row r="6" spans="1:7" x14ac:dyDescent="0.25">
      <c r="C6" s="12"/>
      <c r="G6" s="11"/>
    </row>
    <row r="7" spans="1:7" x14ac:dyDescent="0.25">
      <c r="C7" s="12"/>
      <c r="G7" s="11"/>
    </row>
    <row r="8" spans="1:7" x14ac:dyDescent="0.25">
      <c r="C8" s="12"/>
      <c r="G8" s="11"/>
    </row>
    <row r="9" spans="1:7" x14ac:dyDescent="0.25">
      <c r="C9" s="12"/>
      <c r="F9" s="15"/>
      <c r="G9" s="11"/>
    </row>
    <row r="10" spans="1:7" x14ac:dyDescent="0.25">
      <c r="C10" s="12"/>
      <c r="F10" s="15"/>
      <c r="G10" s="11"/>
    </row>
    <row r="11" spans="1:7" x14ac:dyDescent="0.25">
      <c r="C11" s="12"/>
      <c r="F11" s="15"/>
      <c r="G11" s="11"/>
    </row>
    <row r="12" spans="1:7" x14ac:dyDescent="0.25">
      <c r="A12" s="16" t="s">
        <v>4</v>
      </c>
      <c r="B12" s="17" t="s">
        <v>5</v>
      </c>
      <c r="C12" s="18" t="s">
        <v>6</v>
      </c>
      <c r="D12" s="19" t="s">
        <v>7</v>
      </c>
      <c r="E12" s="20" t="s">
        <v>8</v>
      </c>
      <c r="F12" s="21" t="s">
        <v>9</v>
      </c>
      <c r="G12" s="22" t="s">
        <v>10</v>
      </c>
    </row>
    <row r="13" spans="1:7" x14ac:dyDescent="0.25">
      <c r="A13" s="23" t="s">
        <v>11</v>
      </c>
      <c r="B13" s="24"/>
      <c r="C13" s="25"/>
      <c r="D13" s="26"/>
      <c r="E13" s="27"/>
      <c r="F13" s="28"/>
      <c r="G13" s="24"/>
    </row>
    <row r="14" spans="1:7" x14ac:dyDescent="0.25">
      <c r="A14" s="29">
        <v>1055</v>
      </c>
      <c r="B14" s="30" t="s">
        <v>12</v>
      </c>
      <c r="C14" s="31" t="s">
        <v>13</v>
      </c>
      <c r="D14" s="30" t="s">
        <v>14</v>
      </c>
      <c r="E14" s="32">
        <v>2.9</v>
      </c>
      <c r="F14" s="33">
        <v>3221</v>
      </c>
      <c r="G14" s="34" t="s">
        <v>15</v>
      </c>
    </row>
    <row r="15" spans="1:7" x14ac:dyDescent="0.25">
      <c r="A15" s="29">
        <v>1055</v>
      </c>
      <c r="B15" s="30" t="s">
        <v>12</v>
      </c>
      <c r="C15" s="31" t="s">
        <v>13</v>
      </c>
      <c r="D15" s="30" t="s">
        <v>14</v>
      </c>
      <c r="E15" s="32">
        <v>843.79</v>
      </c>
      <c r="F15" s="33">
        <v>3231</v>
      </c>
      <c r="G15" s="34" t="s">
        <v>16</v>
      </c>
    </row>
    <row r="16" spans="1:7" x14ac:dyDescent="0.25">
      <c r="A16" s="29"/>
      <c r="B16" s="30" t="s">
        <v>17</v>
      </c>
      <c r="C16" s="31" t="s">
        <v>17</v>
      </c>
      <c r="D16" s="35" t="s">
        <v>18</v>
      </c>
      <c r="E16" s="36">
        <f>E14+E15</f>
        <v>846.68999999999994</v>
      </c>
      <c r="F16" s="33"/>
      <c r="G16" s="34" t="s">
        <v>17</v>
      </c>
    </row>
    <row r="17" spans="1:7" x14ac:dyDescent="0.25">
      <c r="A17" s="29">
        <v>1085</v>
      </c>
      <c r="B17" s="30" t="s">
        <v>19</v>
      </c>
      <c r="C17" s="31" t="s">
        <v>20</v>
      </c>
      <c r="D17" s="30" t="s">
        <v>14</v>
      </c>
      <c r="E17" s="32">
        <v>207.6</v>
      </c>
      <c r="F17" s="33">
        <v>3222</v>
      </c>
      <c r="G17" s="34" t="s">
        <v>21</v>
      </c>
    </row>
    <row r="18" spans="1:7" x14ac:dyDescent="0.25">
      <c r="A18" s="29">
        <v>1085</v>
      </c>
      <c r="B18" s="30" t="s">
        <v>19</v>
      </c>
      <c r="C18" s="31" t="s">
        <v>20</v>
      </c>
      <c r="D18" s="30" t="s">
        <v>14</v>
      </c>
      <c r="E18" s="32">
        <v>4913.37</v>
      </c>
      <c r="F18" s="33">
        <v>4221</v>
      </c>
      <c r="G18" s="34" t="s">
        <v>22</v>
      </c>
    </row>
    <row r="19" spans="1:7" x14ac:dyDescent="0.25">
      <c r="A19" s="29"/>
      <c r="B19" s="30" t="s">
        <v>17</v>
      </c>
      <c r="C19" s="31" t="s">
        <v>17</v>
      </c>
      <c r="D19" s="35" t="s">
        <v>18</v>
      </c>
      <c r="E19" s="36">
        <f>E17+E18</f>
        <v>5120.97</v>
      </c>
      <c r="F19" s="33"/>
      <c r="G19" s="34" t="s">
        <v>17</v>
      </c>
    </row>
    <row r="20" spans="1:7" x14ac:dyDescent="0.25">
      <c r="A20" s="29">
        <v>1090</v>
      </c>
      <c r="B20" s="30" t="s">
        <v>23</v>
      </c>
      <c r="C20" s="31" t="s">
        <v>24</v>
      </c>
      <c r="D20" s="30" t="s">
        <v>24</v>
      </c>
      <c r="E20" s="32">
        <v>51.88</v>
      </c>
      <c r="F20" s="33">
        <v>3234</v>
      </c>
      <c r="G20" s="34" t="s">
        <v>25</v>
      </c>
    </row>
    <row r="21" spans="1:7" x14ac:dyDescent="0.25">
      <c r="A21" s="29">
        <v>1125</v>
      </c>
      <c r="B21" s="30" t="s">
        <v>26</v>
      </c>
      <c r="C21" s="31" t="s">
        <v>27</v>
      </c>
      <c r="D21" s="30" t="s">
        <v>28</v>
      </c>
      <c r="E21" s="32">
        <v>16.8</v>
      </c>
      <c r="F21" s="33">
        <v>3222</v>
      </c>
      <c r="G21" s="34" t="s">
        <v>21</v>
      </c>
    </row>
    <row r="22" spans="1:7" x14ac:dyDescent="0.25">
      <c r="A22" s="29">
        <v>1133</v>
      </c>
      <c r="B22" s="30" t="s">
        <v>29</v>
      </c>
      <c r="C22" s="31" t="s">
        <v>30</v>
      </c>
      <c r="D22" s="30" t="s">
        <v>31</v>
      </c>
      <c r="E22" s="32">
        <v>51.83</v>
      </c>
      <c r="F22" s="33">
        <v>3234</v>
      </c>
      <c r="G22" s="34" t="s">
        <v>25</v>
      </c>
    </row>
    <row r="23" spans="1:7" x14ac:dyDescent="0.25">
      <c r="A23" s="29">
        <v>1180</v>
      </c>
      <c r="B23" s="30" t="s">
        <v>32</v>
      </c>
      <c r="C23" s="31" t="s">
        <v>33</v>
      </c>
      <c r="D23" s="30" t="s">
        <v>14</v>
      </c>
      <c r="E23" s="32">
        <v>2950.51</v>
      </c>
      <c r="F23" s="33">
        <v>3222</v>
      </c>
      <c r="G23" s="34" t="s">
        <v>21</v>
      </c>
    </row>
    <row r="24" spans="1:7" x14ac:dyDescent="0.25">
      <c r="A24" s="29">
        <v>1180</v>
      </c>
      <c r="B24" s="30" t="s">
        <v>32</v>
      </c>
      <c r="C24" s="31" t="s">
        <v>33</v>
      </c>
      <c r="D24" s="30" t="s">
        <v>14</v>
      </c>
      <c r="E24" s="32">
        <v>161.11000000000001</v>
      </c>
      <c r="F24" s="33">
        <v>3225</v>
      </c>
      <c r="G24" s="34" t="s">
        <v>34</v>
      </c>
    </row>
    <row r="25" spans="1:7" x14ac:dyDescent="0.25">
      <c r="A25" s="29">
        <v>1180</v>
      </c>
      <c r="B25" s="30" t="s">
        <v>32</v>
      </c>
      <c r="C25" s="31" t="s">
        <v>33</v>
      </c>
      <c r="D25" s="30" t="s">
        <v>14</v>
      </c>
      <c r="E25" s="32">
        <v>674.1</v>
      </c>
      <c r="F25" s="33">
        <v>4227</v>
      </c>
      <c r="G25" s="34" t="s">
        <v>35</v>
      </c>
    </row>
    <row r="26" spans="1:7" x14ac:dyDescent="0.25">
      <c r="A26" s="29"/>
      <c r="B26" s="30" t="s">
        <v>17</v>
      </c>
      <c r="C26" s="31" t="s">
        <v>17</v>
      </c>
      <c r="D26" s="37" t="s">
        <v>18</v>
      </c>
      <c r="E26" s="38">
        <f>E23+E24+E25</f>
        <v>3785.7200000000003</v>
      </c>
      <c r="F26" s="33"/>
      <c r="G26" s="34" t="s">
        <v>17</v>
      </c>
    </row>
    <row r="27" spans="1:7" x14ac:dyDescent="0.25">
      <c r="A27" s="29">
        <v>120</v>
      </c>
      <c r="B27" s="30" t="s">
        <v>36</v>
      </c>
      <c r="C27" s="31" t="s">
        <v>37</v>
      </c>
      <c r="D27" s="30" t="s">
        <v>14</v>
      </c>
      <c r="E27" s="32">
        <v>113.06</v>
      </c>
      <c r="F27" s="33">
        <v>3232</v>
      </c>
      <c r="G27" s="34" t="s">
        <v>38</v>
      </c>
    </row>
    <row r="28" spans="1:7" x14ac:dyDescent="0.25">
      <c r="A28" s="29">
        <v>1248</v>
      </c>
      <c r="B28" s="30" t="s">
        <v>39</v>
      </c>
      <c r="C28" s="31" t="s">
        <v>40</v>
      </c>
      <c r="D28" s="30" t="s">
        <v>14</v>
      </c>
      <c r="E28" s="32">
        <v>266.25</v>
      </c>
      <c r="F28" s="33">
        <v>3232</v>
      </c>
      <c r="G28" s="34" t="s">
        <v>38</v>
      </c>
    </row>
    <row r="29" spans="1:7" x14ac:dyDescent="0.25">
      <c r="A29" s="29">
        <v>1248</v>
      </c>
      <c r="B29" s="30" t="s">
        <v>39</v>
      </c>
      <c r="C29" s="31" t="s">
        <v>40</v>
      </c>
      <c r="D29" s="30" t="s">
        <v>14</v>
      </c>
      <c r="E29" s="32">
        <v>4112.5</v>
      </c>
      <c r="F29" s="33">
        <v>3238</v>
      </c>
      <c r="G29" s="34" t="s">
        <v>41</v>
      </c>
    </row>
    <row r="30" spans="1:7" x14ac:dyDescent="0.25">
      <c r="A30" s="29">
        <v>1248</v>
      </c>
      <c r="B30" s="30" t="s">
        <v>39</v>
      </c>
      <c r="C30" s="31" t="s">
        <v>40</v>
      </c>
      <c r="D30" s="30" t="s">
        <v>14</v>
      </c>
      <c r="E30" s="32">
        <v>2361.75</v>
      </c>
      <c r="F30" s="33">
        <v>4221</v>
      </c>
      <c r="G30" s="34" t="s">
        <v>22</v>
      </c>
    </row>
    <row r="31" spans="1:7" x14ac:dyDescent="0.25">
      <c r="A31" s="29"/>
      <c r="B31" s="30" t="s">
        <v>17</v>
      </c>
      <c r="C31" s="31" t="s">
        <v>17</v>
      </c>
      <c r="D31" s="37" t="s">
        <v>18</v>
      </c>
      <c r="E31" s="38">
        <f>E28+E29+E30</f>
        <v>6740.5</v>
      </c>
      <c r="F31" s="33"/>
      <c r="G31" s="34" t="s">
        <v>17</v>
      </c>
    </row>
    <row r="32" spans="1:7" x14ac:dyDescent="0.25">
      <c r="A32" s="29">
        <v>1251</v>
      </c>
      <c r="B32" s="30" t="s">
        <v>42</v>
      </c>
      <c r="C32" s="31" t="s">
        <v>43</v>
      </c>
      <c r="D32" s="30" t="s">
        <v>44</v>
      </c>
      <c r="E32" s="32">
        <v>482.43</v>
      </c>
      <c r="F32" s="33">
        <v>3232</v>
      </c>
      <c r="G32" s="34" t="s">
        <v>38</v>
      </c>
    </row>
    <row r="33" spans="1:7" x14ac:dyDescent="0.25">
      <c r="A33" s="29">
        <v>1297</v>
      </c>
      <c r="B33" s="30" t="s">
        <v>45</v>
      </c>
      <c r="C33" s="31" t="s">
        <v>46</v>
      </c>
      <c r="D33" s="30" t="s">
        <v>14</v>
      </c>
      <c r="E33" s="32">
        <v>93.75</v>
      </c>
      <c r="F33" s="33">
        <v>3232</v>
      </c>
      <c r="G33" s="34" t="s">
        <v>38</v>
      </c>
    </row>
    <row r="34" spans="1:7" x14ac:dyDescent="0.25">
      <c r="A34" s="29">
        <v>138</v>
      </c>
      <c r="B34" s="30" t="s">
        <v>47</v>
      </c>
      <c r="C34" s="31" t="s">
        <v>48</v>
      </c>
      <c r="D34" s="30" t="s">
        <v>14</v>
      </c>
      <c r="E34" s="32">
        <v>265</v>
      </c>
      <c r="F34" s="33">
        <v>3232</v>
      </c>
      <c r="G34" s="34" t="s">
        <v>38</v>
      </c>
    </row>
    <row r="35" spans="1:7" x14ac:dyDescent="0.25">
      <c r="A35" s="29">
        <v>139</v>
      </c>
      <c r="B35" s="30" t="s">
        <v>49</v>
      </c>
      <c r="C35" s="31" t="s">
        <v>50</v>
      </c>
      <c r="D35" s="30" t="s">
        <v>51</v>
      </c>
      <c r="E35" s="32">
        <v>898.69</v>
      </c>
      <c r="F35" s="33">
        <v>3237</v>
      </c>
      <c r="G35" s="34" t="s">
        <v>52</v>
      </c>
    </row>
    <row r="36" spans="1:7" x14ac:dyDescent="0.25">
      <c r="A36" s="29">
        <v>1410</v>
      </c>
      <c r="B36" s="30" t="s">
        <v>53</v>
      </c>
      <c r="C36" s="31" t="s">
        <v>54</v>
      </c>
      <c r="D36" s="30" t="s">
        <v>14</v>
      </c>
      <c r="E36" s="32">
        <v>225</v>
      </c>
      <c r="F36" s="33">
        <v>3222</v>
      </c>
      <c r="G36" s="34" t="s">
        <v>21</v>
      </c>
    </row>
    <row r="37" spans="1:7" x14ac:dyDescent="0.25">
      <c r="A37" s="29">
        <v>153</v>
      </c>
      <c r="B37" s="30" t="s">
        <v>55</v>
      </c>
      <c r="C37" s="31" t="s">
        <v>56</v>
      </c>
      <c r="D37" s="30" t="s">
        <v>14</v>
      </c>
      <c r="E37" s="32">
        <v>571.25</v>
      </c>
      <c r="F37" s="33">
        <v>3239</v>
      </c>
      <c r="G37" s="34" t="s">
        <v>57</v>
      </c>
    </row>
    <row r="38" spans="1:7" x14ac:dyDescent="0.25">
      <c r="A38" s="29">
        <v>1568</v>
      </c>
      <c r="B38" s="30" t="s">
        <v>58</v>
      </c>
      <c r="C38" s="31" t="s">
        <v>59</v>
      </c>
      <c r="D38" s="30" t="s">
        <v>14</v>
      </c>
      <c r="E38" s="32">
        <v>362.5</v>
      </c>
      <c r="F38" s="33">
        <v>3222</v>
      </c>
      <c r="G38" s="34" t="s">
        <v>21</v>
      </c>
    </row>
    <row r="39" spans="1:7" x14ac:dyDescent="0.25">
      <c r="A39" s="29">
        <v>158</v>
      </c>
      <c r="B39" s="30" t="s">
        <v>60</v>
      </c>
      <c r="C39" s="31" t="s">
        <v>61</v>
      </c>
      <c r="D39" s="30" t="s">
        <v>14</v>
      </c>
      <c r="E39" s="32">
        <v>21.98</v>
      </c>
      <c r="F39" s="33">
        <v>3222</v>
      </c>
      <c r="G39" s="34" t="s">
        <v>21</v>
      </c>
    </row>
    <row r="40" spans="1:7" x14ac:dyDescent="0.25">
      <c r="A40" s="29">
        <v>158</v>
      </c>
      <c r="B40" s="30" t="s">
        <v>60</v>
      </c>
      <c r="C40" s="31" t="s">
        <v>61</v>
      </c>
      <c r="D40" s="30" t="s">
        <v>14</v>
      </c>
      <c r="E40" s="32">
        <v>124.58</v>
      </c>
      <c r="F40" s="33">
        <v>3223</v>
      </c>
      <c r="G40" s="34" t="s">
        <v>62</v>
      </c>
    </row>
    <row r="41" spans="1:7" x14ac:dyDescent="0.25">
      <c r="A41" s="29">
        <v>158</v>
      </c>
      <c r="B41" s="30" t="s">
        <v>60</v>
      </c>
      <c r="C41" s="31" t="s">
        <v>61</v>
      </c>
      <c r="D41" s="30" t="s">
        <v>14</v>
      </c>
      <c r="E41" s="32">
        <v>11.19</v>
      </c>
      <c r="F41" s="33">
        <v>3224</v>
      </c>
      <c r="G41" s="34" t="s">
        <v>63</v>
      </c>
    </row>
    <row r="42" spans="1:7" x14ac:dyDescent="0.25">
      <c r="A42" s="29"/>
      <c r="B42" s="30" t="s">
        <v>17</v>
      </c>
      <c r="C42" s="31" t="s">
        <v>17</v>
      </c>
      <c r="D42" s="37" t="s">
        <v>18</v>
      </c>
      <c r="E42" s="38">
        <f>E39+E40+E41</f>
        <v>157.75</v>
      </c>
      <c r="F42" s="33"/>
      <c r="G42" s="34" t="s">
        <v>17</v>
      </c>
    </row>
    <row r="43" spans="1:7" x14ac:dyDescent="0.25">
      <c r="A43" s="29">
        <v>161</v>
      </c>
      <c r="B43" s="30" t="s">
        <v>64</v>
      </c>
      <c r="C43" s="31" t="s">
        <v>65</v>
      </c>
      <c r="D43" s="30" t="s">
        <v>14</v>
      </c>
      <c r="E43" s="32">
        <v>26.5</v>
      </c>
      <c r="F43" s="33">
        <v>3231</v>
      </c>
      <c r="G43" s="34" t="s">
        <v>16</v>
      </c>
    </row>
    <row r="44" spans="1:7" x14ac:dyDescent="0.25">
      <c r="A44" s="29">
        <v>1649</v>
      </c>
      <c r="B44" s="30" t="s">
        <v>66</v>
      </c>
      <c r="C44" s="31" t="s">
        <v>67</v>
      </c>
      <c r="D44" s="30" t="s">
        <v>68</v>
      </c>
      <c r="E44" s="32">
        <v>324</v>
      </c>
      <c r="F44" s="33">
        <v>3239</v>
      </c>
      <c r="G44" s="34" t="s">
        <v>57</v>
      </c>
    </row>
    <row r="45" spans="1:7" x14ac:dyDescent="0.25">
      <c r="A45" s="29">
        <v>1727</v>
      </c>
      <c r="B45" s="30" t="s">
        <v>69</v>
      </c>
      <c r="C45" s="31" t="s">
        <v>70</v>
      </c>
      <c r="D45" s="30" t="s">
        <v>14</v>
      </c>
      <c r="E45" s="32">
        <v>66.209999999999994</v>
      </c>
      <c r="F45" s="33">
        <v>3295</v>
      </c>
      <c r="G45" s="34" t="s">
        <v>71</v>
      </c>
    </row>
    <row r="46" spans="1:7" x14ac:dyDescent="0.25">
      <c r="A46" s="29">
        <v>174</v>
      </c>
      <c r="B46" s="30" t="s">
        <v>72</v>
      </c>
      <c r="C46" s="31" t="s">
        <v>73</v>
      </c>
      <c r="D46" s="30" t="s">
        <v>14</v>
      </c>
      <c r="E46" s="32">
        <v>204</v>
      </c>
      <c r="F46" s="33">
        <v>3225</v>
      </c>
      <c r="G46" s="34" t="s">
        <v>34</v>
      </c>
    </row>
    <row r="47" spans="1:7" x14ac:dyDescent="0.25">
      <c r="A47" s="29">
        <v>174</v>
      </c>
      <c r="B47" s="30" t="s">
        <v>72</v>
      </c>
      <c r="C47" s="31" t="s">
        <v>73</v>
      </c>
      <c r="D47" s="30" t="s">
        <v>14</v>
      </c>
      <c r="E47" s="32">
        <v>629.73</v>
      </c>
      <c r="F47" s="33">
        <v>3232</v>
      </c>
      <c r="G47" s="34" t="s">
        <v>38</v>
      </c>
    </row>
    <row r="48" spans="1:7" x14ac:dyDescent="0.25">
      <c r="A48" s="29"/>
      <c r="B48" s="30" t="s">
        <v>17</v>
      </c>
      <c r="C48" s="31" t="s">
        <v>17</v>
      </c>
      <c r="D48" s="37" t="s">
        <v>18</v>
      </c>
      <c r="E48" s="38">
        <f>E46+E47</f>
        <v>833.73</v>
      </c>
      <c r="F48" s="33"/>
      <c r="G48" s="34" t="s">
        <v>17</v>
      </c>
    </row>
    <row r="49" spans="1:7" x14ac:dyDescent="0.25">
      <c r="A49" s="29">
        <v>1745</v>
      </c>
      <c r="B49" s="30" t="s">
        <v>74</v>
      </c>
      <c r="C49" s="31">
        <v>33567202025</v>
      </c>
      <c r="D49" s="39" t="s">
        <v>14</v>
      </c>
      <c r="E49" s="40">
        <v>2392.3200000000002</v>
      </c>
      <c r="F49" s="41">
        <v>3222</v>
      </c>
      <c r="G49" s="42" t="s">
        <v>21</v>
      </c>
    </row>
    <row r="50" spans="1:7" x14ac:dyDescent="0.25">
      <c r="A50" s="29">
        <v>1764</v>
      </c>
      <c r="B50" s="30" t="s">
        <v>75</v>
      </c>
      <c r="C50" s="31" t="s">
        <v>76</v>
      </c>
      <c r="D50" s="30" t="s">
        <v>77</v>
      </c>
      <c r="E50" s="32">
        <v>9522.15</v>
      </c>
      <c r="F50" s="33">
        <v>3239</v>
      </c>
      <c r="G50" s="34" t="s">
        <v>57</v>
      </c>
    </row>
    <row r="51" spans="1:7" x14ac:dyDescent="0.25">
      <c r="A51" s="29">
        <v>181</v>
      </c>
      <c r="B51" s="30" t="s">
        <v>78</v>
      </c>
      <c r="C51" s="31" t="s">
        <v>79</v>
      </c>
      <c r="D51" s="30" t="s">
        <v>80</v>
      </c>
      <c r="E51" s="32">
        <v>73.12</v>
      </c>
      <c r="F51" s="33">
        <v>3234</v>
      </c>
      <c r="G51" s="34" t="s">
        <v>25</v>
      </c>
    </row>
    <row r="52" spans="1:7" x14ac:dyDescent="0.25">
      <c r="A52" s="29">
        <v>1860</v>
      </c>
      <c r="B52" s="30" t="s">
        <v>81</v>
      </c>
      <c r="C52" s="31" t="s">
        <v>82</v>
      </c>
      <c r="D52" s="30" t="s">
        <v>83</v>
      </c>
      <c r="E52" s="32">
        <v>33.44</v>
      </c>
      <c r="F52" s="33">
        <v>3234</v>
      </c>
      <c r="G52" s="34" t="s">
        <v>25</v>
      </c>
    </row>
    <row r="53" spans="1:7" x14ac:dyDescent="0.25">
      <c r="A53" s="29">
        <v>1860</v>
      </c>
      <c r="B53" s="30" t="s">
        <v>81</v>
      </c>
      <c r="C53" s="31" t="s">
        <v>82</v>
      </c>
      <c r="D53" s="30" t="s">
        <v>83</v>
      </c>
      <c r="E53" s="32">
        <v>248.85</v>
      </c>
      <c r="F53" s="33">
        <v>3235</v>
      </c>
      <c r="G53" s="34" t="s">
        <v>84</v>
      </c>
    </row>
    <row r="54" spans="1:7" x14ac:dyDescent="0.25">
      <c r="A54" s="29"/>
      <c r="B54" s="30" t="s">
        <v>17</v>
      </c>
      <c r="C54" s="31" t="s">
        <v>17</v>
      </c>
      <c r="D54" s="37" t="s">
        <v>18</v>
      </c>
      <c r="E54" s="38">
        <f>E52+E53</f>
        <v>282.28999999999996</v>
      </c>
      <c r="F54" s="33"/>
      <c r="G54" s="34" t="s">
        <v>17</v>
      </c>
    </row>
    <row r="55" spans="1:7" x14ac:dyDescent="0.25">
      <c r="A55" s="29">
        <v>1877</v>
      </c>
      <c r="B55" s="30" t="s">
        <v>29</v>
      </c>
      <c r="C55" s="31" t="s">
        <v>85</v>
      </c>
      <c r="D55" s="30" t="s">
        <v>68</v>
      </c>
      <c r="E55" s="32">
        <v>49.66</v>
      </c>
      <c r="F55" s="33">
        <v>3234</v>
      </c>
      <c r="G55" s="34" t="s">
        <v>25</v>
      </c>
    </row>
    <row r="56" spans="1:7" x14ac:dyDescent="0.25">
      <c r="A56" s="29">
        <v>188</v>
      </c>
      <c r="B56" s="30" t="s">
        <v>86</v>
      </c>
      <c r="C56" s="31" t="s">
        <v>87</v>
      </c>
      <c r="D56" s="30" t="s">
        <v>51</v>
      </c>
      <c r="E56" s="32">
        <v>32.17</v>
      </c>
      <c r="F56" s="33">
        <v>3234</v>
      </c>
      <c r="G56" s="34" t="s">
        <v>25</v>
      </c>
    </row>
    <row r="57" spans="1:7" x14ac:dyDescent="0.25">
      <c r="A57" s="29">
        <v>1889</v>
      </c>
      <c r="B57" s="30" t="s">
        <v>88</v>
      </c>
      <c r="C57" s="31" t="s">
        <v>89</v>
      </c>
      <c r="D57" s="30" t="s">
        <v>51</v>
      </c>
      <c r="E57" s="32">
        <v>6.73</v>
      </c>
      <c r="F57" s="33">
        <v>3232</v>
      </c>
      <c r="G57" s="34" t="s">
        <v>38</v>
      </c>
    </row>
    <row r="58" spans="1:7" x14ac:dyDescent="0.25">
      <c r="A58" s="29">
        <v>1958</v>
      </c>
      <c r="B58" s="30" t="s">
        <v>90</v>
      </c>
      <c r="C58" s="31" t="s">
        <v>91</v>
      </c>
      <c r="D58" s="30" t="s">
        <v>14</v>
      </c>
      <c r="E58" s="32">
        <v>110</v>
      </c>
      <c r="F58" s="33">
        <v>3221</v>
      </c>
      <c r="G58" s="34" t="s">
        <v>15</v>
      </c>
    </row>
    <row r="59" spans="1:7" x14ac:dyDescent="0.25">
      <c r="A59" s="29">
        <v>1958</v>
      </c>
      <c r="B59" s="30" t="s">
        <v>90</v>
      </c>
      <c r="C59" s="31" t="s">
        <v>91</v>
      </c>
      <c r="D59" s="30" t="s">
        <v>14</v>
      </c>
      <c r="E59" s="32">
        <v>1261.18</v>
      </c>
      <c r="F59" s="33">
        <v>4241</v>
      </c>
      <c r="G59" s="34" t="s">
        <v>92</v>
      </c>
    </row>
    <row r="60" spans="1:7" s="43" customFormat="1" x14ac:dyDescent="0.25">
      <c r="A60" s="29"/>
      <c r="B60" s="30" t="s">
        <v>17</v>
      </c>
      <c r="C60" s="31" t="s">
        <v>17</v>
      </c>
      <c r="D60" s="37" t="s">
        <v>18</v>
      </c>
      <c r="E60" s="38">
        <f>E58+E59</f>
        <v>1371.18</v>
      </c>
      <c r="F60" s="33"/>
      <c r="G60" s="34" t="s">
        <v>17</v>
      </c>
    </row>
    <row r="61" spans="1:7" s="43" customFormat="1" x14ac:dyDescent="0.25">
      <c r="A61" s="29">
        <v>1977</v>
      </c>
      <c r="B61" s="30" t="s">
        <v>93</v>
      </c>
      <c r="C61" s="31" t="s">
        <v>94</v>
      </c>
      <c r="D61" s="30" t="s">
        <v>14</v>
      </c>
      <c r="E61" s="32">
        <v>378.9</v>
      </c>
      <c r="F61" s="33">
        <v>3232</v>
      </c>
      <c r="G61" s="34" t="s">
        <v>38</v>
      </c>
    </row>
    <row r="62" spans="1:7" s="43" customFormat="1" x14ac:dyDescent="0.25">
      <c r="A62" s="29">
        <v>1981</v>
      </c>
      <c r="B62" s="30" t="s">
        <v>95</v>
      </c>
      <c r="C62" s="31" t="s">
        <v>96</v>
      </c>
      <c r="D62" s="30" t="s">
        <v>83</v>
      </c>
      <c r="E62" s="32">
        <v>100.8</v>
      </c>
      <c r="F62" s="33">
        <v>3234</v>
      </c>
      <c r="G62" s="34" t="s">
        <v>25</v>
      </c>
    </row>
    <row r="63" spans="1:7" s="43" customFormat="1" x14ac:dyDescent="0.25">
      <c r="A63" s="29">
        <v>1981</v>
      </c>
      <c r="B63" s="30" t="s">
        <v>95</v>
      </c>
      <c r="C63" s="31" t="s">
        <v>96</v>
      </c>
      <c r="D63" s="30" t="s">
        <v>83</v>
      </c>
      <c r="E63" s="32">
        <v>0.13</v>
      </c>
      <c r="F63" s="33">
        <v>3433</v>
      </c>
      <c r="G63" s="34" t="s">
        <v>97</v>
      </c>
    </row>
    <row r="64" spans="1:7" s="43" customFormat="1" x14ac:dyDescent="0.25">
      <c r="A64" s="29"/>
      <c r="B64" s="30" t="s">
        <v>17</v>
      </c>
      <c r="C64" s="31" t="s">
        <v>17</v>
      </c>
      <c r="D64" s="37" t="s">
        <v>18</v>
      </c>
      <c r="E64" s="38">
        <f>E62+E63</f>
        <v>100.92999999999999</v>
      </c>
      <c r="F64" s="33"/>
      <c r="G64" s="34" t="s">
        <v>17</v>
      </c>
    </row>
    <row r="65" spans="1:7" s="43" customFormat="1" x14ac:dyDescent="0.25">
      <c r="A65" s="29">
        <v>1992</v>
      </c>
      <c r="B65" s="30" t="s">
        <v>98</v>
      </c>
      <c r="C65" s="31" t="s">
        <v>99</v>
      </c>
      <c r="D65" s="30" t="s">
        <v>100</v>
      </c>
      <c r="E65" s="32">
        <v>650</v>
      </c>
      <c r="F65" s="33">
        <v>3222</v>
      </c>
      <c r="G65" s="34" t="s">
        <v>21</v>
      </c>
    </row>
    <row r="66" spans="1:7" s="43" customFormat="1" x14ac:dyDescent="0.25">
      <c r="A66" s="29">
        <v>20</v>
      </c>
      <c r="B66" s="30" t="s">
        <v>101</v>
      </c>
      <c r="C66" s="31" t="s">
        <v>102</v>
      </c>
      <c r="D66" s="30" t="s">
        <v>14</v>
      </c>
      <c r="E66" s="32">
        <v>1545.44</v>
      </c>
      <c r="F66" s="33">
        <v>3234</v>
      </c>
      <c r="G66" s="34" t="s">
        <v>25</v>
      </c>
    </row>
    <row r="67" spans="1:7" s="43" customFormat="1" x14ac:dyDescent="0.25">
      <c r="A67" s="29">
        <v>20</v>
      </c>
      <c r="B67" s="30" t="s">
        <v>101</v>
      </c>
      <c r="C67" s="31" t="s">
        <v>102</v>
      </c>
      <c r="D67" s="30" t="s">
        <v>14</v>
      </c>
      <c r="E67" s="32">
        <v>2.75</v>
      </c>
      <c r="F67" s="33">
        <v>3433</v>
      </c>
      <c r="G67" s="34" t="s">
        <v>97</v>
      </c>
    </row>
    <row r="68" spans="1:7" s="43" customFormat="1" x14ac:dyDescent="0.25">
      <c r="A68" s="29"/>
      <c r="B68" s="30" t="s">
        <v>17</v>
      </c>
      <c r="C68" s="31" t="s">
        <v>17</v>
      </c>
      <c r="D68" s="37" t="s">
        <v>18</v>
      </c>
      <c r="E68" s="38">
        <f>E66+E67</f>
        <v>1548.19</v>
      </c>
      <c r="F68" s="33"/>
      <c r="G68" s="34" t="s">
        <v>17</v>
      </c>
    </row>
    <row r="69" spans="1:7" s="43" customFormat="1" x14ac:dyDescent="0.25">
      <c r="A69" s="29">
        <v>2050</v>
      </c>
      <c r="B69" s="30" t="s">
        <v>103</v>
      </c>
      <c r="C69" s="31">
        <v>3454358063</v>
      </c>
      <c r="D69" s="39" t="s">
        <v>14</v>
      </c>
      <c r="E69" s="40">
        <v>3724.12</v>
      </c>
      <c r="F69" s="33">
        <v>3221</v>
      </c>
      <c r="G69" s="34" t="s">
        <v>15</v>
      </c>
    </row>
    <row r="70" spans="1:7" s="43" customFormat="1" x14ac:dyDescent="0.25">
      <c r="A70" s="29">
        <v>2068</v>
      </c>
      <c r="B70" s="30" t="s">
        <v>104</v>
      </c>
      <c r="C70" s="31" t="s">
        <v>105</v>
      </c>
      <c r="D70" s="30" t="s">
        <v>106</v>
      </c>
      <c r="E70" s="32">
        <v>35.659999999999997</v>
      </c>
      <c r="F70" s="33">
        <v>3234</v>
      </c>
      <c r="G70" s="34" t="s">
        <v>25</v>
      </c>
    </row>
    <row r="71" spans="1:7" s="43" customFormat="1" x14ac:dyDescent="0.25">
      <c r="A71" s="29">
        <v>2122</v>
      </c>
      <c r="B71" s="30" t="s">
        <v>107</v>
      </c>
      <c r="C71" s="31" t="s">
        <v>24</v>
      </c>
      <c r="D71" s="30" t="s">
        <v>24</v>
      </c>
      <c r="E71" s="32">
        <v>2224.98</v>
      </c>
      <c r="F71" s="33">
        <v>3239</v>
      </c>
      <c r="G71" s="34" t="s">
        <v>57</v>
      </c>
    </row>
    <row r="72" spans="1:7" s="43" customFormat="1" x14ac:dyDescent="0.25">
      <c r="A72" s="29">
        <v>2127</v>
      </c>
      <c r="B72" s="30" t="s">
        <v>108</v>
      </c>
      <c r="C72" s="31" t="s">
        <v>109</v>
      </c>
      <c r="D72" s="30" t="s">
        <v>14</v>
      </c>
      <c r="E72" s="32">
        <v>5500</v>
      </c>
      <c r="F72" s="33">
        <v>3239</v>
      </c>
      <c r="G72" s="34" t="s">
        <v>57</v>
      </c>
    </row>
    <row r="73" spans="1:7" s="43" customFormat="1" x14ac:dyDescent="0.25">
      <c r="A73" s="29">
        <v>2130</v>
      </c>
      <c r="B73" s="30" t="s">
        <v>110</v>
      </c>
      <c r="C73" s="31" t="s">
        <v>111</v>
      </c>
      <c r="D73" s="30" t="s">
        <v>112</v>
      </c>
      <c r="E73" s="32">
        <v>8750</v>
      </c>
      <c r="F73" s="33">
        <v>3239</v>
      </c>
      <c r="G73" s="34" t="s">
        <v>57</v>
      </c>
    </row>
    <row r="74" spans="1:7" s="43" customFormat="1" x14ac:dyDescent="0.25">
      <c r="A74" s="29">
        <v>2149</v>
      </c>
      <c r="B74" s="30" t="s">
        <v>113</v>
      </c>
      <c r="C74" s="31" t="s">
        <v>114</v>
      </c>
      <c r="D74" s="30" t="s">
        <v>31</v>
      </c>
      <c r="E74" s="32">
        <v>1161.33</v>
      </c>
      <c r="F74" s="33">
        <v>3234</v>
      </c>
      <c r="G74" s="34" t="s">
        <v>25</v>
      </c>
    </row>
    <row r="75" spans="1:7" s="43" customFormat="1" x14ac:dyDescent="0.25">
      <c r="A75" s="29">
        <v>224</v>
      </c>
      <c r="B75" s="30" t="s">
        <v>115</v>
      </c>
      <c r="C75" s="31" t="s">
        <v>116</v>
      </c>
      <c r="D75" s="30" t="s">
        <v>117</v>
      </c>
      <c r="E75" s="32">
        <v>280.93</v>
      </c>
      <c r="F75" s="33">
        <v>3222</v>
      </c>
      <c r="G75" s="34" t="s">
        <v>21</v>
      </c>
    </row>
    <row r="76" spans="1:7" s="43" customFormat="1" x14ac:dyDescent="0.25">
      <c r="A76" s="29">
        <v>224</v>
      </c>
      <c r="B76" s="30" t="s">
        <v>115</v>
      </c>
      <c r="C76" s="31" t="s">
        <v>116</v>
      </c>
      <c r="D76" s="30" t="s">
        <v>117</v>
      </c>
      <c r="E76" s="32">
        <v>328.21</v>
      </c>
      <c r="F76" s="33">
        <v>4227</v>
      </c>
      <c r="G76" s="34" t="s">
        <v>35</v>
      </c>
    </row>
    <row r="77" spans="1:7" s="43" customFormat="1" x14ac:dyDescent="0.25">
      <c r="A77" s="29"/>
      <c r="B77" s="30" t="s">
        <v>17</v>
      </c>
      <c r="C77" s="31" t="s">
        <v>17</v>
      </c>
      <c r="D77" s="37" t="s">
        <v>18</v>
      </c>
      <c r="E77" s="38">
        <f>E75+E76</f>
        <v>609.14</v>
      </c>
      <c r="F77" s="33"/>
      <c r="G77" s="34" t="s">
        <v>17</v>
      </c>
    </row>
    <row r="78" spans="1:7" s="43" customFormat="1" x14ac:dyDescent="0.25">
      <c r="A78" s="29">
        <v>227</v>
      </c>
      <c r="B78" s="30" t="s">
        <v>118</v>
      </c>
      <c r="C78" s="31" t="s">
        <v>119</v>
      </c>
      <c r="D78" s="30" t="s">
        <v>14</v>
      </c>
      <c r="E78" s="32">
        <v>467.28</v>
      </c>
      <c r="F78" s="33">
        <v>3295</v>
      </c>
      <c r="G78" s="34" t="s">
        <v>71</v>
      </c>
    </row>
    <row r="79" spans="1:7" s="43" customFormat="1" x14ac:dyDescent="0.25">
      <c r="A79" s="29">
        <v>2287</v>
      </c>
      <c r="B79" s="30" t="s">
        <v>120</v>
      </c>
      <c r="C79" s="31" t="s">
        <v>121</v>
      </c>
      <c r="D79" s="30" t="s">
        <v>122</v>
      </c>
      <c r="E79" s="32">
        <v>1312.5</v>
      </c>
      <c r="F79" s="33">
        <v>3239</v>
      </c>
      <c r="G79" s="34" t="s">
        <v>57</v>
      </c>
    </row>
    <row r="80" spans="1:7" s="43" customFormat="1" x14ac:dyDescent="0.25">
      <c r="A80" s="29">
        <v>2288</v>
      </c>
      <c r="B80" s="30" t="s">
        <v>123</v>
      </c>
      <c r="C80" s="31" t="s">
        <v>124</v>
      </c>
      <c r="D80" s="30" t="s">
        <v>51</v>
      </c>
      <c r="E80" s="32">
        <v>233.7</v>
      </c>
      <c r="F80" s="33">
        <v>3225</v>
      </c>
      <c r="G80" s="34" t="s">
        <v>34</v>
      </c>
    </row>
    <row r="81" spans="1:7" s="43" customFormat="1" x14ac:dyDescent="0.25">
      <c r="A81" s="29">
        <v>2308</v>
      </c>
      <c r="B81" s="30" t="s">
        <v>125</v>
      </c>
      <c r="C81" s="31" t="s">
        <v>126</v>
      </c>
      <c r="D81" s="30" t="s">
        <v>14</v>
      </c>
      <c r="E81" s="32">
        <v>6987.99</v>
      </c>
      <c r="F81" s="33">
        <v>3222</v>
      </c>
      <c r="G81" s="34" t="s">
        <v>21</v>
      </c>
    </row>
    <row r="82" spans="1:7" s="43" customFormat="1" x14ac:dyDescent="0.25">
      <c r="A82" s="29">
        <v>2308</v>
      </c>
      <c r="B82" s="30" t="s">
        <v>125</v>
      </c>
      <c r="C82" s="31" t="s">
        <v>126</v>
      </c>
      <c r="D82" s="30" t="s">
        <v>14</v>
      </c>
      <c r="E82" s="32">
        <v>29.85</v>
      </c>
      <c r="F82" s="33">
        <v>3225</v>
      </c>
      <c r="G82" s="34" t="s">
        <v>34</v>
      </c>
    </row>
    <row r="83" spans="1:7" s="43" customFormat="1" x14ac:dyDescent="0.25">
      <c r="A83" s="29">
        <v>2308</v>
      </c>
      <c r="B83" s="30" t="s">
        <v>125</v>
      </c>
      <c r="C83" s="31" t="s">
        <v>126</v>
      </c>
      <c r="D83" s="30" t="s">
        <v>14</v>
      </c>
      <c r="E83" s="32">
        <v>58.4</v>
      </c>
      <c r="F83" s="33">
        <v>3239</v>
      </c>
      <c r="G83" s="34" t="s">
        <v>57</v>
      </c>
    </row>
    <row r="84" spans="1:7" s="43" customFormat="1" x14ac:dyDescent="0.25">
      <c r="A84" s="29">
        <v>2308</v>
      </c>
      <c r="B84" s="30" t="s">
        <v>125</v>
      </c>
      <c r="C84" s="31" t="s">
        <v>126</v>
      </c>
      <c r="D84" s="30" t="s">
        <v>14</v>
      </c>
      <c r="E84" s="32">
        <v>1555</v>
      </c>
      <c r="F84" s="33">
        <v>4225</v>
      </c>
      <c r="G84" s="34" t="s">
        <v>127</v>
      </c>
    </row>
    <row r="85" spans="1:7" s="43" customFormat="1" x14ac:dyDescent="0.25">
      <c r="A85" s="29"/>
      <c r="B85" s="30" t="s">
        <v>17</v>
      </c>
      <c r="C85" s="31" t="s">
        <v>17</v>
      </c>
      <c r="D85" s="37" t="s">
        <v>18</v>
      </c>
      <c r="E85" s="38">
        <f>E81+E82+E83+E84</f>
        <v>8631.24</v>
      </c>
      <c r="F85" s="33"/>
      <c r="G85" s="34" t="s">
        <v>17</v>
      </c>
    </row>
    <row r="86" spans="1:7" s="43" customFormat="1" x14ac:dyDescent="0.25">
      <c r="A86" s="29">
        <v>2353</v>
      </c>
      <c r="B86" s="30" t="s">
        <v>128</v>
      </c>
      <c r="C86" s="31" t="s">
        <v>129</v>
      </c>
      <c r="D86" s="30" t="s">
        <v>130</v>
      </c>
      <c r="E86" s="32">
        <v>4.12</v>
      </c>
      <c r="F86" s="33">
        <v>3221</v>
      </c>
      <c r="G86" s="34" t="s">
        <v>15</v>
      </c>
    </row>
    <row r="87" spans="1:7" s="43" customFormat="1" x14ac:dyDescent="0.25">
      <c r="A87" s="29">
        <v>2353</v>
      </c>
      <c r="B87" s="30" t="s">
        <v>128</v>
      </c>
      <c r="C87" s="31" t="s">
        <v>129</v>
      </c>
      <c r="D87" s="30" t="s">
        <v>130</v>
      </c>
      <c r="E87" s="32">
        <v>57.75</v>
      </c>
      <c r="F87" s="33">
        <v>3234</v>
      </c>
      <c r="G87" s="34" t="s">
        <v>25</v>
      </c>
    </row>
    <row r="88" spans="1:7" s="43" customFormat="1" x14ac:dyDescent="0.25">
      <c r="A88" s="29">
        <v>2353</v>
      </c>
      <c r="B88" s="30" t="s">
        <v>128</v>
      </c>
      <c r="C88" s="31" t="s">
        <v>129</v>
      </c>
      <c r="D88" s="30" t="s">
        <v>130</v>
      </c>
      <c r="E88" s="32">
        <v>12.63</v>
      </c>
      <c r="F88" s="33">
        <v>3235</v>
      </c>
      <c r="G88" s="34" t="s">
        <v>84</v>
      </c>
    </row>
    <row r="89" spans="1:7" s="43" customFormat="1" x14ac:dyDescent="0.25">
      <c r="A89" s="29"/>
      <c r="B89" s="30" t="s">
        <v>17</v>
      </c>
      <c r="C89" s="31" t="s">
        <v>17</v>
      </c>
      <c r="D89" s="37" t="s">
        <v>18</v>
      </c>
      <c r="E89" s="38">
        <f>E86+E87+E88</f>
        <v>74.5</v>
      </c>
      <c r="F89" s="33"/>
      <c r="G89" s="34" t="s">
        <v>17</v>
      </c>
    </row>
    <row r="90" spans="1:7" s="43" customFormat="1" x14ac:dyDescent="0.25">
      <c r="A90" s="29">
        <v>241</v>
      </c>
      <c r="B90" s="30" t="s">
        <v>131</v>
      </c>
      <c r="C90" s="31" t="s">
        <v>132</v>
      </c>
      <c r="D90" s="30" t="s">
        <v>14</v>
      </c>
      <c r="E90" s="32">
        <v>3123.6</v>
      </c>
      <c r="F90" s="33">
        <v>3292</v>
      </c>
      <c r="G90" s="34" t="s">
        <v>133</v>
      </c>
    </row>
    <row r="91" spans="1:7" s="43" customFormat="1" x14ac:dyDescent="0.25">
      <c r="A91" s="29">
        <v>2415</v>
      </c>
      <c r="B91" s="30" t="s">
        <v>134</v>
      </c>
      <c r="C91" s="31">
        <v>57500462912</v>
      </c>
      <c r="D91" s="30" t="s">
        <v>14</v>
      </c>
      <c r="E91" s="32">
        <v>2000</v>
      </c>
      <c r="F91" s="33">
        <v>3211</v>
      </c>
      <c r="G91" s="34" t="s">
        <v>135</v>
      </c>
    </row>
    <row r="92" spans="1:7" s="43" customFormat="1" x14ac:dyDescent="0.25">
      <c r="A92" s="29">
        <v>25</v>
      </c>
      <c r="B92" s="30" t="s">
        <v>136</v>
      </c>
      <c r="C92" s="31" t="s">
        <v>137</v>
      </c>
      <c r="D92" s="30" t="s">
        <v>14</v>
      </c>
      <c r="E92" s="32">
        <v>2879.46</v>
      </c>
      <c r="F92" s="33">
        <v>3231</v>
      </c>
      <c r="G92" s="34" t="s">
        <v>16</v>
      </c>
    </row>
    <row r="93" spans="1:7" s="43" customFormat="1" x14ac:dyDescent="0.25">
      <c r="A93" s="29">
        <v>2584</v>
      </c>
      <c r="B93" s="30" t="s">
        <v>138</v>
      </c>
      <c r="C93" s="31" t="s">
        <v>24</v>
      </c>
      <c r="D93" s="30" t="s">
        <v>24</v>
      </c>
      <c r="E93" s="32">
        <v>71.05</v>
      </c>
      <c r="F93" s="33">
        <v>3234</v>
      </c>
      <c r="G93" s="34" t="s">
        <v>25</v>
      </c>
    </row>
    <row r="94" spans="1:7" s="43" customFormat="1" x14ac:dyDescent="0.25">
      <c r="A94" s="29">
        <v>2670</v>
      </c>
      <c r="B94" s="30" t="s">
        <v>139</v>
      </c>
      <c r="C94" s="31" t="s">
        <v>140</v>
      </c>
      <c r="D94" s="30" t="s">
        <v>14</v>
      </c>
      <c r="E94" s="32">
        <v>497.7</v>
      </c>
      <c r="F94" s="33">
        <v>4124</v>
      </c>
      <c r="G94" s="34" t="s">
        <v>141</v>
      </c>
    </row>
    <row r="95" spans="1:7" s="43" customFormat="1" x14ac:dyDescent="0.25">
      <c r="A95" s="29">
        <v>2772</v>
      </c>
      <c r="B95" s="30" t="s">
        <v>142</v>
      </c>
      <c r="C95" s="31" t="s">
        <v>143</v>
      </c>
      <c r="D95" s="30" t="s">
        <v>44</v>
      </c>
      <c r="E95" s="32">
        <v>2875</v>
      </c>
      <c r="F95" s="33">
        <v>3239</v>
      </c>
      <c r="G95" s="34" t="s">
        <v>57</v>
      </c>
    </row>
    <row r="96" spans="1:7" s="43" customFormat="1" x14ac:dyDescent="0.25">
      <c r="A96" s="29">
        <v>2872</v>
      </c>
      <c r="B96" s="30" t="s">
        <v>144</v>
      </c>
      <c r="C96" s="31" t="s">
        <v>145</v>
      </c>
      <c r="D96" s="30" t="s">
        <v>14</v>
      </c>
      <c r="E96" s="32">
        <v>60.13</v>
      </c>
      <c r="F96" s="33">
        <v>3239</v>
      </c>
      <c r="G96" s="34" t="s">
        <v>57</v>
      </c>
    </row>
    <row r="97" spans="1:7" s="43" customFormat="1" x14ac:dyDescent="0.25">
      <c r="A97" s="29">
        <v>29</v>
      </c>
      <c r="B97" s="30" t="s">
        <v>146</v>
      </c>
      <c r="C97" s="31" t="s">
        <v>147</v>
      </c>
      <c r="D97" s="30" t="s">
        <v>148</v>
      </c>
      <c r="E97" s="32">
        <v>25013.21</v>
      </c>
      <c r="F97" s="33">
        <v>3222</v>
      </c>
      <c r="G97" s="34" t="s">
        <v>21</v>
      </c>
    </row>
    <row r="98" spans="1:7" s="43" customFormat="1" x14ac:dyDescent="0.25">
      <c r="A98" s="29">
        <v>29</v>
      </c>
      <c r="B98" s="30" t="s">
        <v>146</v>
      </c>
      <c r="C98" s="31" t="s">
        <v>147</v>
      </c>
      <c r="D98" s="30" t="s">
        <v>148</v>
      </c>
      <c r="E98" s="32">
        <v>337.5</v>
      </c>
      <c r="F98" s="33">
        <v>3225</v>
      </c>
      <c r="G98" s="34" t="s">
        <v>34</v>
      </c>
    </row>
    <row r="99" spans="1:7" s="43" customFormat="1" x14ac:dyDescent="0.25">
      <c r="A99" s="29"/>
      <c r="B99" s="30" t="s">
        <v>17</v>
      </c>
      <c r="C99" s="31" t="s">
        <v>17</v>
      </c>
      <c r="D99" s="37" t="s">
        <v>18</v>
      </c>
      <c r="E99" s="38">
        <f>E97+E98</f>
        <v>25350.71</v>
      </c>
      <c r="F99" s="33"/>
      <c r="G99" s="34" t="s">
        <v>17</v>
      </c>
    </row>
    <row r="100" spans="1:7" s="43" customFormat="1" x14ac:dyDescent="0.25">
      <c r="A100" s="29">
        <v>2932</v>
      </c>
      <c r="B100" s="30" t="s">
        <v>149</v>
      </c>
      <c r="C100" s="31" t="s">
        <v>150</v>
      </c>
      <c r="D100" s="30" t="s">
        <v>14</v>
      </c>
      <c r="E100" s="32">
        <v>44.45</v>
      </c>
      <c r="F100" s="33">
        <v>3238</v>
      </c>
      <c r="G100" s="34" t="s">
        <v>41</v>
      </c>
    </row>
    <row r="101" spans="1:7" s="43" customFormat="1" x14ac:dyDescent="0.25">
      <c r="A101" s="29">
        <v>2933</v>
      </c>
      <c r="B101" s="30" t="s">
        <v>151</v>
      </c>
      <c r="C101" s="31" t="s">
        <v>152</v>
      </c>
      <c r="D101" s="30" t="s">
        <v>14</v>
      </c>
      <c r="E101" s="32">
        <v>6379.75</v>
      </c>
      <c r="F101" s="33">
        <v>3223</v>
      </c>
      <c r="G101" s="34" t="s">
        <v>62</v>
      </c>
    </row>
    <row r="102" spans="1:7" s="43" customFormat="1" x14ac:dyDescent="0.25">
      <c r="A102" s="29">
        <v>2956</v>
      </c>
      <c r="B102" s="30" t="s">
        <v>153</v>
      </c>
      <c r="C102" s="31" t="s">
        <v>154</v>
      </c>
      <c r="D102" s="30" t="s">
        <v>83</v>
      </c>
      <c r="E102" s="32">
        <v>980</v>
      </c>
      <c r="F102" s="33">
        <v>3239</v>
      </c>
      <c r="G102" s="34" t="s">
        <v>57</v>
      </c>
    </row>
    <row r="103" spans="1:7" s="43" customFormat="1" x14ac:dyDescent="0.25">
      <c r="A103" s="29">
        <v>3014</v>
      </c>
      <c r="B103" s="30" t="s">
        <v>155</v>
      </c>
      <c r="C103" s="31">
        <v>54600743656</v>
      </c>
      <c r="D103" s="30" t="s">
        <v>156</v>
      </c>
      <c r="E103" s="32">
        <v>724.27</v>
      </c>
      <c r="F103" s="33">
        <v>3222</v>
      </c>
      <c r="G103" s="34" t="s">
        <v>21</v>
      </c>
    </row>
    <row r="104" spans="1:7" s="43" customFormat="1" x14ac:dyDescent="0.25">
      <c r="A104" s="29">
        <v>3048</v>
      </c>
      <c r="B104" s="30" t="s">
        <v>157</v>
      </c>
      <c r="C104" s="31" t="s">
        <v>158</v>
      </c>
      <c r="D104" s="30" t="s">
        <v>159</v>
      </c>
      <c r="E104" s="32">
        <v>706.11</v>
      </c>
      <c r="F104" s="33">
        <v>3237</v>
      </c>
      <c r="G104" s="34" t="s">
        <v>52</v>
      </c>
    </row>
    <row r="105" spans="1:7" s="43" customFormat="1" x14ac:dyDescent="0.25">
      <c r="A105" s="29">
        <v>3119</v>
      </c>
      <c r="B105" s="30" t="s">
        <v>160</v>
      </c>
      <c r="C105" s="31" t="s">
        <v>161</v>
      </c>
      <c r="D105" s="30" t="s">
        <v>159</v>
      </c>
      <c r="E105" s="32">
        <v>288</v>
      </c>
      <c r="F105" s="33">
        <v>3225</v>
      </c>
      <c r="G105" s="34" t="s">
        <v>34</v>
      </c>
    </row>
    <row r="106" spans="1:7" s="43" customFormat="1" x14ac:dyDescent="0.25">
      <c r="A106" s="29">
        <v>3126</v>
      </c>
      <c r="B106" s="30" t="s">
        <v>162</v>
      </c>
      <c r="C106" s="31" t="s">
        <v>24</v>
      </c>
      <c r="D106" s="30" t="s">
        <v>24</v>
      </c>
      <c r="E106" s="32">
        <v>38.94</v>
      </c>
      <c r="F106" s="33">
        <v>3238</v>
      </c>
      <c r="G106" s="34" t="s">
        <v>41</v>
      </c>
    </row>
    <row r="107" spans="1:7" s="43" customFormat="1" x14ac:dyDescent="0.25">
      <c r="A107" s="29">
        <v>3173</v>
      </c>
      <c r="B107" s="30" t="s">
        <v>163</v>
      </c>
      <c r="C107" s="31" t="s">
        <v>164</v>
      </c>
      <c r="D107" s="30" t="s">
        <v>14</v>
      </c>
      <c r="E107" s="32">
        <v>1051.2</v>
      </c>
      <c r="F107" s="33">
        <v>3231</v>
      </c>
      <c r="G107" s="34" t="s">
        <v>16</v>
      </c>
    </row>
    <row r="108" spans="1:7" s="43" customFormat="1" x14ac:dyDescent="0.25">
      <c r="A108" s="29">
        <v>318</v>
      </c>
      <c r="B108" s="30" t="s">
        <v>165</v>
      </c>
      <c r="C108" s="31" t="s">
        <v>166</v>
      </c>
      <c r="D108" s="30" t="s">
        <v>167</v>
      </c>
      <c r="E108" s="32">
        <v>14163.19</v>
      </c>
      <c r="F108" s="33">
        <v>3239</v>
      </c>
      <c r="G108" s="34" t="s">
        <v>57</v>
      </c>
    </row>
    <row r="109" spans="1:7" s="43" customFormat="1" x14ac:dyDescent="0.25">
      <c r="A109" s="29">
        <v>3182</v>
      </c>
      <c r="B109" s="30" t="s">
        <v>168</v>
      </c>
      <c r="C109" s="31" t="s">
        <v>169</v>
      </c>
      <c r="D109" s="30" t="s">
        <v>170</v>
      </c>
      <c r="E109" s="32">
        <v>500</v>
      </c>
      <c r="F109" s="33">
        <v>3231</v>
      </c>
      <c r="G109" s="34" t="s">
        <v>16</v>
      </c>
    </row>
    <row r="110" spans="1:7" s="43" customFormat="1" x14ac:dyDescent="0.25">
      <c r="A110" s="29">
        <v>3194</v>
      </c>
      <c r="B110" s="30" t="s">
        <v>171</v>
      </c>
      <c r="C110" s="31" t="s">
        <v>172</v>
      </c>
      <c r="D110" s="30" t="s">
        <v>14</v>
      </c>
      <c r="E110" s="32">
        <v>80</v>
      </c>
      <c r="F110" s="33">
        <v>3294</v>
      </c>
      <c r="G110" s="34" t="s">
        <v>173</v>
      </c>
    </row>
    <row r="111" spans="1:7" s="43" customFormat="1" x14ac:dyDescent="0.25">
      <c r="A111" s="29">
        <v>3215</v>
      </c>
      <c r="B111" s="30" t="s">
        <v>174</v>
      </c>
      <c r="C111" s="31">
        <v>94137914102</v>
      </c>
      <c r="D111" s="30" t="s">
        <v>31</v>
      </c>
      <c r="E111" s="32">
        <v>178.71</v>
      </c>
      <c r="F111" s="33">
        <v>3211</v>
      </c>
      <c r="G111" s="34" t="s">
        <v>135</v>
      </c>
    </row>
    <row r="112" spans="1:7" s="43" customFormat="1" x14ac:dyDescent="0.25">
      <c r="A112" s="29">
        <v>3225</v>
      </c>
      <c r="B112" s="30" t="s">
        <v>175</v>
      </c>
      <c r="C112" s="31" t="s">
        <v>176</v>
      </c>
      <c r="D112" s="30" t="s">
        <v>14</v>
      </c>
      <c r="E112" s="32">
        <v>76.66</v>
      </c>
      <c r="F112" s="44">
        <v>3431</v>
      </c>
      <c r="G112" s="34" t="s">
        <v>177</v>
      </c>
    </row>
    <row r="113" spans="1:7" s="43" customFormat="1" x14ac:dyDescent="0.25">
      <c r="A113" s="29">
        <v>3304</v>
      </c>
      <c r="B113" s="30" t="s">
        <v>178</v>
      </c>
      <c r="C113" s="31" t="s">
        <v>179</v>
      </c>
      <c r="D113" s="30" t="s">
        <v>14</v>
      </c>
      <c r="E113" s="32">
        <v>1837.5</v>
      </c>
      <c r="F113" s="33">
        <v>3239</v>
      </c>
      <c r="G113" s="34" t="s">
        <v>57</v>
      </c>
    </row>
    <row r="114" spans="1:7" s="43" customFormat="1" x14ac:dyDescent="0.25">
      <c r="A114" s="29">
        <v>336</v>
      </c>
      <c r="B114" s="30" t="s">
        <v>180</v>
      </c>
      <c r="C114" s="31" t="s">
        <v>181</v>
      </c>
      <c r="D114" s="30" t="s">
        <v>51</v>
      </c>
      <c r="E114" s="32">
        <v>858.3</v>
      </c>
      <c r="F114" s="33">
        <v>3223</v>
      </c>
      <c r="G114" s="34" t="s">
        <v>62</v>
      </c>
    </row>
    <row r="115" spans="1:7" s="43" customFormat="1" x14ac:dyDescent="0.25">
      <c r="A115" s="29">
        <v>336</v>
      </c>
      <c r="B115" s="30" t="s">
        <v>180</v>
      </c>
      <c r="C115" s="31" t="s">
        <v>181</v>
      </c>
      <c r="D115" s="30" t="s">
        <v>51</v>
      </c>
      <c r="E115" s="32">
        <v>1.37</v>
      </c>
      <c r="F115" s="33">
        <v>3433</v>
      </c>
      <c r="G115" s="34" t="s">
        <v>97</v>
      </c>
    </row>
    <row r="116" spans="1:7" s="43" customFormat="1" x14ac:dyDescent="0.25">
      <c r="A116" s="29"/>
      <c r="B116" s="30" t="s">
        <v>17</v>
      </c>
      <c r="C116" s="31" t="s">
        <v>17</v>
      </c>
      <c r="D116" s="37" t="s">
        <v>18</v>
      </c>
      <c r="E116" s="38">
        <f>E114+E115</f>
        <v>859.67</v>
      </c>
      <c r="F116" s="33"/>
      <c r="G116" s="34" t="s">
        <v>17</v>
      </c>
    </row>
    <row r="117" spans="1:7" s="43" customFormat="1" x14ac:dyDescent="0.25">
      <c r="A117" s="29">
        <v>351</v>
      </c>
      <c r="B117" s="30" t="s">
        <v>182</v>
      </c>
      <c r="C117" s="31" t="s">
        <v>183</v>
      </c>
      <c r="D117" s="30" t="s">
        <v>14</v>
      </c>
      <c r="E117" s="32">
        <v>1918.88</v>
      </c>
      <c r="F117" s="33">
        <v>3225</v>
      </c>
      <c r="G117" s="34" t="s">
        <v>34</v>
      </c>
    </row>
    <row r="118" spans="1:7" s="43" customFormat="1" x14ac:dyDescent="0.25">
      <c r="A118" s="29">
        <v>351</v>
      </c>
      <c r="B118" s="30" t="s">
        <v>182</v>
      </c>
      <c r="C118" s="31" t="s">
        <v>183</v>
      </c>
      <c r="D118" s="30" t="s">
        <v>14</v>
      </c>
      <c r="E118" s="32">
        <v>674.31</v>
      </c>
      <c r="F118" s="33">
        <v>3232</v>
      </c>
      <c r="G118" s="34" t="s">
        <v>38</v>
      </c>
    </row>
    <row r="119" spans="1:7" s="43" customFormat="1" x14ac:dyDescent="0.25">
      <c r="A119" s="29">
        <v>351</v>
      </c>
      <c r="B119" s="30" t="s">
        <v>182</v>
      </c>
      <c r="C119" s="31" t="s">
        <v>183</v>
      </c>
      <c r="D119" s="30" t="s">
        <v>14</v>
      </c>
      <c r="E119" s="32">
        <v>282.32</v>
      </c>
      <c r="F119" s="33">
        <v>3235</v>
      </c>
      <c r="G119" s="34" t="s">
        <v>84</v>
      </c>
    </row>
    <row r="120" spans="1:7" s="43" customFormat="1" x14ac:dyDescent="0.25">
      <c r="A120" s="29"/>
      <c r="B120" s="30" t="s">
        <v>17</v>
      </c>
      <c r="C120" s="31" t="s">
        <v>17</v>
      </c>
      <c r="D120" s="37" t="s">
        <v>18</v>
      </c>
      <c r="E120" s="38">
        <f>E117+E118+E119</f>
        <v>2875.51</v>
      </c>
      <c r="F120" s="33"/>
      <c r="G120" s="34" t="s">
        <v>17</v>
      </c>
    </row>
    <row r="121" spans="1:7" s="43" customFormat="1" x14ac:dyDescent="0.25">
      <c r="A121" s="29">
        <v>3510</v>
      </c>
      <c r="B121" s="30" t="s">
        <v>184</v>
      </c>
      <c r="C121" s="31" t="s">
        <v>185</v>
      </c>
      <c r="D121" s="30" t="s">
        <v>31</v>
      </c>
      <c r="E121" s="32">
        <v>2250</v>
      </c>
      <c r="F121" s="33">
        <v>3231</v>
      </c>
      <c r="G121" s="34" t="s">
        <v>16</v>
      </c>
    </row>
    <row r="122" spans="1:7" s="43" customFormat="1" x14ac:dyDescent="0.25">
      <c r="A122" s="29">
        <v>3510</v>
      </c>
      <c r="B122" s="30" t="s">
        <v>184</v>
      </c>
      <c r="C122" s="31" t="s">
        <v>185</v>
      </c>
      <c r="D122" s="30" t="s">
        <v>31</v>
      </c>
      <c r="E122" s="32">
        <v>2237.5</v>
      </c>
      <c r="F122" s="33">
        <v>3239</v>
      </c>
      <c r="G122" s="34" t="s">
        <v>57</v>
      </c>
    </row>
    <row r="123" spans="1:7" s="43" customFormat="1" x14ac:dyDescent="0.25">
      <c r="A123" s="29"/>
      <c r="B123" s="30" t="s">
        <v>17</v>
      </c>
      <c r="C123" s="31" t="s">
        <v>17</v>
      </c>
      <c r="D123" s="37" t="s">
        <v>18</v>
      </c>
      <c r="E123" s="38">
        <f>E121+E122</f>
        <v>4487.5</v>
      </c>
      <c r="F123" s="33"/>
      <c r="G123" s="34" t="s">
        <v>17</v>
      </c>
    </row>
    <row r="124" spans="1:7" s="43" customFormat="1" x14ac:dyDescent="0.25">
      <c r="A124" s="29">
        <v>3607</v>
      </c>
      <c r="B124" s="30" t="s">
        <v>186</v>
      </c>
      <c r="C124" s="31" t="s">
        <v>187</v>
      </c>
      <c r="D124" s="30" t="s">
        <v>188</v>
      </c>
      <c r="E124" s="32">
        <v>25.97</v>
      </c>
      <c r="F124" s="33">
        <v>3234</v>
      </c>
      <c r="G124" s="34" t="s">
        <v>25</v>
      </c>
    </row>
    <row r="125" spans="1:7" s="43" customFormat="1" x14ac:dyDescent="0.25">
      <c r="A125" s="29">
        <v>3673</v>
      </c>
      <c r="B125" s="30" t="s">
        <v>189</v>
      </c>
      <c r="C125" s="31" t="s">
        <v>190</v>
      </c>
      <c r="D125" s="30" t="s">
        <v>44</v>
      </c>
      <c r="E125" s="32">
        <v>79.63</v>
      </c>
      <c r="F125" s="33">
        <v>3234</v>
      </c>
      <c r="G125" s="34" t="s">
        <v>25</v>
      </c>
    </row>
    <row r="126" spans="1:7" s="43" customFormat="1" x14ac:dyDescent="0.25">
      <c r="A126" s="29">
        <v>3682</v>
      </c>
      <c r="B126" s="30" t="s">
        <v>191</v>
      </c>
      <c r="C126" s="31" t="s">
        <v>192</v>
      </c>
      <c r="D126" s="30" t="s">
        <v>193</v>
      </c>
      <c r="E126" s="32">
        <v>1579.2</v>
      </c>
      <c r="F126" s="33">
        <v>3238</v>
      </c>
      <c r="G126" s="34" t="s">
        <v>41</v>
      </c>
    </row>
    <row r="127" spans="1:7" s="43" customFormat="1" x14ac:dyDescent="0.25">
      <c r="A127" s="29">
        <v>3708</v>
      </c>
      <c r="B127" s="30" t="s">
        <v>194</v>
      </c>
      <c r="C127" s="31" t="s">
        <v>195</v>
      </c>
      <c r="D127" s="30" t="s">
        <v>51</v>
      </c>
      <c r="E127" s="32">
        <v>28.84</v>
      </c>
      <c r="F127" s="33">
        <v>3234</v>
      </c>
      <c r="G127" s="34" t="s">
        <v>25</v>
      </c>
    </row>
    <row r="128" spans="1:7" s="43" customFormat="1" x14ac:dyDescent="0.25">
      <c r="A128" s="29">
        <v>3744</v>
      </c>
      <c r="B128" s="30" t="s">
        <v>196</v>
      </c>
      <c r="C128" s="31" t="s">
        <v>197</v>
      </c>
      <c r="D128" s="30" t="s">
        <v>170</v>
      </c>
      <c r="E128" s="32">
        <v>499.98</v>
      </c>
      <c r="F128" s="33">
        <v>3222</v>
      </c>
      <c r="G128" s="34" t="s">
        <v>21</v>
      </c>
    </row>
    <row r="129" spans="1:7" s="43" customFormat="1" x14ac:dyDescent="0.25">
      <c r="A129" s="29">
        <v>3771</v>
      </c>
      <c r="B129" s="30" t="s">
        <v>198</v>
      </c>
      <c r="C129" s="31" t="s">
        <v>199</v>
      </c>
      <c r="D129" s="30" t="s">
        <v>14</v>
      </c>
      <c r="E129" s="32">
        <v>71.680000000000007</v>
      </c>
      <c r="F129" s="33">
        <v>3213</v>
      </c>
      <c r="G129" s="34" t="s">
        <v>200</v>
      </c>
    </row>
    <row r="130" spans="1:7" s="43" customFormat="1" x14ac:dyDescent="0.25">
      <c r="A130" s="29">
        <v>3801</v>
      </c>
      <c r="B130" s="30" t="s">
        <v>201</v>
      </c>
      <c r="C130" s="31" t="s">
        <v>202</v>
      </c>
      <c r="D130" s="30" t="s">
        <v>51</v>
      </c>
      <c r="E130" s="32">
        <v>79.540000000000006</v>
      </c>
      <c r="F130" s="33">
        <v>3236</v>
      </c>
      <c r="G130" s="34" t="s">
        <v>203</v>
      </c>
    </row>
    <row r="131" spans="1:7" s="43" customFormat="1" x14ac:dyDescent="0.25">
      <c r="A131" s="29">
        <v>381</v>
      </c>
      <c r="B131" s="30" t="s">
        <v>204</v>
      </c>
      <c r="C131" s="31" t="s">
        <v>205</v>
      </c>
      <c r="D131" s="30" t="s">
        <v>14</v>
      </c>
      <c r="E131" s="32">
        <v>181.25</v>
      </c>
      <c r="F131" s="33">
        <v>3232</v>
      </c>
      <c r="G131" s="34" t="s">
        <v>38</v>
      </c>
    </row>
    <row r="132" spans="1:7" s="43" customFormat="1" x14ac:dyDescent="0.25">
      <c r="A132" s="29">
        <v>3824</v>
      </c>
      <c r="B132" s="30" t="s">
        <v>206</v>
      </c>
      <c r="C132" s="31" t="s">
        <v>207</v>
      </c>
      <c r="D132" s="30" t="s">
        <v>68</v>
      </c>
      <c r="E132" s="32">
        <v>0.11</v>
      </c>
      <c r="F132" s="33">
        <v>3433</v>
      </c>
      <c r="G132" s="34" t="s">
        <v>97</v>
      </c>
    </row>
    <row r="133" spans="1:7" s="43" customFormat="1" x14ac:dyDescent="0.25">
      <c r="A133" s="29">
        <v>3916</v>
      </c>
      <c r="B133" s="30" t="s">
        <v>208</v>
      </c>
      <c r="C133" s="31" t="s">
        <v>209</v>
      </c>
      <c r="D133" s="30" t="s">
        <v>210</v>
      </c>
      <c r="E133" s="32">
        <v>74.88</v>
      </c>
      <c r="F133" s="33">
        <v>3222</v>
      </c>
      <c r="G133" s="34" t="s">
        <v>21</v>
      </c>
    </row>
    <row r="134" spans="1:7" s="43" customFormat="1" x14ac:dyDescent="0.25">
      <c r="A134" s="29">
        <v>3956</v>
      </c>
      <c r="B134" s="30" t="s">
        <v>211</v>
      </c>
      <c r="C134" s="31" t="s">
        <v>212</v>
      </c>
      <c r="D134" s="30" t="s">
        <v>14</v>
      </c>
      <c r="E134" s="32">
        <v>718.55</v>
      </c>
      <c r="F134" s="33">
        <v>3232</v>
      </c>
      <c r="G134" s="34" t="s">
        <v>38</v>
      </c>
    </row>
    <row r="135" spans="1:7" s="43" customFormat="1" x14ac:dyDescent="0.25">
      <c r="A135" s="29">
        <v>4037</v>
      </c>
      <c r="B135" s="30" t="s">
        <v>213</v>
      </c>
      <c r="C135" s="31" t="s">
        <v>214</v>
      </c>
      <c r="D135" s="30" t="s">
        <v>122</v>
      </c>
      <c r="E135" s="32">
        <v>381.25</v>
      </c>
      <c r="F135" s="33">
        <v>3213</v>
      </c>
      <c r="G135" s="34" t="s">
        <v>200</v>
      </c>
    </row>
    <row r="136" spans="1:7" s="43" customFormat="1" x14ac:dyDescent="0.25">
      <c r="A136" s="29">
        <v>4037</v>
      </c>
      <c r="B136" s="30" t="s">
        <v>213</v>
      </c>
      <c r="C136" s="31" t="s">
        <v>214</v>
      </c>
      <c r="D136" s="30" t="s">
        <v>122</v>
      </c>
      <c r="E136" s="32">
        <v>516.25</v>
      </c>
      <c r="F136" s="33">
        <v>3232</v>
      </c>
      <c r="G136" s="34" t="s">
        <v>38</v>
      </c>
    </row>
    <row r="137" spans="1:7" s="43" customFormat="1" x14ac:dyDescent="0.25">
      <c r="A137" s="29"/>
      <c r="B137" s="30" t="s">
        <v>17</v>
      </c>
      <c r="C137" s="31" t="s">
        <v>17</v>
      </c>
      <c r="D137" s="37" t="s">
        <v>18</v>
      </c>
      <c r="E137" s="38">
        <f>E135+E136</f>
        <v>897.5</v>
      </c>
      <c r="F137" s="33"/>
      <c r="G137" s="34" t="s">
        <v>17</v>
      </c>
    </row>
    <row r="138" spans="1:7" s="43" customFormat="1" x14ac:dyDescent="0.25">
      <c r="A138" s="29">
        <v>4068</v>
      </c>
      <c r="B138" s="30" t="s">
        <v>215</v>
      </c>
      <c r="C138" s="31">
        <v>95062951400</v>
      </c>
      <c r="D138" s="39" t="s">
        <v>14</v>
      </c>
      <c r="E138" s="40">
        <v>78.069999999999993</v>
      </c>
      <c r="F138" s="33">
        <v>3236</v>
      </c>
      <c r="G138" s="34" t="s">
        <v>203</v>
      </c>
    </row>
    <row r="139" spans="1:7" s="43" customFormat="1" x14ac:dyDescent="0.25">
      <c r="A139" s="29">
        <v>4090</v>
      </c>
      <c r="B139" s="30" t="s">
        <v>216</v>
      </c>
      <c r="C139" s="31" t="s">
        <v>217</v>
      </c>
      <c r="D139" s="30" t="s">
        <v>218</v>
      </c>
      <c r="E139" s="32">
        <v>4.8</v>
      </c>
      <c r="F139" s="33">
        <v>3234</v>
      </c>
      <c r="G139" s="34" t="s">
        <v>25</v>
      </c>
    </row>
    <row r="140" spans="1:7" s="43" customFormat="1" x14ac:dyDescent="0.25">
      <c r="A140" s="29">
        <v>4100</v>
      </c>
      <c r="B140" s="30" t="s">
        <v>219</v>
      </c>
      <c r="C140" s="31" t="s">
        <v>220</v>
      </c>
      <c r="D140" s="30" t="s">
        <v>221</v>
      </c>
      <c r="E140" s="32">
        <v>662.5</v>
      </c>
      <c r="F140" s="33">
        <v>3239</v>
      </c>
      <c r="G140" s="34" t="s">
        <v>57</v>
      </c>
    </row>
    <row r="141" spans="1:7" s="43" customFormat="1" x14ac:dyDescent="0.25">
      <c r="A141" s="29">
        <v>412</v>
      </c>
      <c r="B141" s="30" t="s">
        <v>222</v>
      </c>
      <c r="C141" s="31" t="s">
        <v>223</v>
      </c>
      <c r="D141" s="30" t="s">
        <v>83</v>
      </c>
      <c r="E141" s="32">
        <v>394.03</v>
      </c>
      <c r="F141" s="33">
        <v>3239</v>
      </c>
      <c r="G141" s="34" t="s">
        <v>57</v>
      </c>
    </row>
    <row r="142" spans="1:7" s="43" customFormat="1" x14ac:dyDescent="0.25">
      <c r="A142" s="29">
        <v>4178</v>
      </c>
      <c r="B142" s="30" t="s">
        <v>224</v>
      </c>
      <c r="C142" s="31" t="s">
        <v>225</v>
      </c>
      <c r="D142" s="30" t="s">
        <v>14</v>
      </c>
      <c r="E142" s="32">
        <v>463.93</v>
      </c>
      <c r="F142" s="33">
        <v>3234</v>
      </c>
      <c r="G142" s="34" t="s">
        <v>25</v>
      </c>
    </row>
    <row r="143" spans="1:7" s="43" customFormat="1" x14ac:dyDescent="0.25">
      <c r="A143" s="29">
        <v>420</v>
      </c>
      <c r="B143" s="30" t="s">
        <v>226</v>
      </c>
      <c r="C143" s="31" t="s">
        <v>227</v>
      </c>
      <c r="D143" s="30" t="s">
        <v>14</v>
      </c>
      <c r="E143" s="32">
        <v>179.18</v>
      </c>
      <c r="F143" s="33">
        <v>3232</v>
      </c>
      <c r="G143" s="34" t="s">
        <v>38</v>
      </c>
    </row>
    <row r="144" spans="1:7" s="43" customFormat="1" x14ac:dyDescent="0.25">
      <c r="A144" s="29">
        <v>4286</v>
      </c>
      <c r="B144" s="30" t="s">
        <v>228</v>
      </c>
      <c r="C144" s="31" t="s">
        <v>229</v>
      </c>
      <c r="D144" s="30" t="s">
        <v>14</v>
      </c>
      <c r="E144" s="32">
        <v>99.48</v>
      </c>
      <c r="F144" s="33">
        <v>3239</v>
      </c>
      <c r="G144" s="34" t="s">
        <v>57</v>
      </c>
    </row>
    <row r="145" spans="1:7" s="43" customFormat="1" x14ac:dyDescent="0.25">
      <c r="A145" s="29">
        <v>4286</v>
      </c>
      <c r="B145" s="30" t="s">
        <v>228</v>
      </c>
      <c r="C145" s="31" t="s">
        <v>229</v>
      </c>
      <c r="D145" s="30" t="s">
        <v>14</v>
      </c>
      <c r="E145" s="32">
        <v>2124.98</v>
      </c>
      <c r="F145" s="33">
        <v>4124</v>
      </c>
      <c r="G145" s="34" t="s">
        <v>141</v>
      </c>
    </row>
    <row r="146" spans="1:7" s="43" customFormat="1" x14ac:dyDescent="0.25">
      <c r="A146" s="29"/>
      <c r="B146" s="30" t="s">
        <v>17</v>
      </c>
      <c r="C146" s="31" t="s">
        <v>17</v>
      </c>
      <c r="D146" s="37" t="s">
        <v>18</v>
      </c>
      <c r="E146" s="38">
        <f>E144+E145</f>
        <v>2224.46</v>
      </c>
      <c r="F146" s="33"/>
      <c r="G146" s="34" t="s">
        <v>17</v>
      </c>
    </row>
    <row r="147" spans="1:7" s="43" customFormat="1" x14ac:dyDescent="0.25">
      <c r="A147" s="29">
        <v>4299</v>
      </c>
      <c r="B147" s="30" t="s">
        <v>230</v>
      </c>
      <c r="C147" s="31" t="s">
        <v>231</v>
      </c>
      <c r="D147" s="30" t="s">
        <v>14</v>
      </c>
      <c r="E147" s="32">
        <v>4000</v>
      </c>
      <c r="F147" s="33">
        <v>3239</v>
      </c>
      <c r="G147" s="34" t="s">
        <v>57</v>
      </c>
    </row>
    <row r="148" spans="1:7" s="43" customFormat="1" x14ac:dyDescent="0.25">
      <c r="A148" s="29">
        <v>4358</v>
      </c>
      <c r="B148" s="30" t="s">
        <v>232</v>
      </c>
      <c r="C148" s="31" t="s">
        <v>233</v>
      </c>
      <c r="D148" s="30" t="s">
        <v>234</v>
      </c>
      <c r="E148" s="32">
        <v>11.6</v>
      </c>
      <c r="F148" s="33">
        <v>3222</v>
      </c>
      <c r="G148" s="34" t="s">
        <v>21</v>
      </c>
    </row>
    <row r="149" spans="1:7" s="43" customFormat="1" x14ac:dyDescent="0.25">
      <c r="A149" s="29">
        <v>4382</v>
      </c>
      <c r="B149" s="30" t="s">
        <v>235</v>
      </c>
      <c r="C149" s="31" t="s">
        <v>236</v>
      </c>
      <c r="D149" s="30" t="s">
        <v>14</v>
      </c>
      <c r="E149" s="32">
        <v>2268.75</v>
      </c>
      <c r="F149" s="33">
        <v>3239</v>
      </c>
      <c r="G149" s="34" t="s">
        <v>57</v>
      </c>
    </row>
    <row r="150" spans="1:7" s="43" customFormat="1" x14ac:dyDescent="0.25">
      <c r="A150" s="29">
        <v>4405</v>
      </c>
      <c r="B150" s="30" t="s">
        <v>237</v>
      </c>
      <c r="C150" s="31" t="s">
        <v>238</v>
      </c>
      <c r="D150" s="30" t="s">
        <v>44</v>
      </c>
      <c r="E150" s="32">
        <v>194.99</v>
      </c>
      <c r="F150" s="33">
        <v>3225</v>
      </c>
      <c r="G150" s="34" t="s">
        <v>34</v>
      </c>
    </row>
    <row r="151" spans="1:7" s="43" customFormat="1" x14ac:dyDescent="0.25">
      <c r="A151" s="29">
        <v>4468</v>
      </c>
      <c r="B151" s="30" t="s">
        <v>239</v>
      </c>
      <c r="C151" s="31" t="s">
        <v>240</v>
      </c>
      <c r="D151" s="30" t="s">
        <v>241</v>
      </c>
      <c r="E151" s="32">
        <v>11768.71</v>
      </c>
      <c r="F151" s="33">
        <v>3239</v>
      </c>
      <c r="G151" s="34" t="s">
        <v>57</v>
      </c>
    </row>
    <row r="152" spans="1:7" s="43" customFormat="1" x14ac:dyDescent="0.25">
      <c r="A152" s="29">
        <v>4545</v>
      </c>
      <c r="B152" s="30" t="s">
        <v>242</v>
      </c>
      <c r="C152" s="31" t="s">
        <v>243</v>
      </c>
      <c r="D152" s="30" t="s">
        <v>14</v>
      </c>
      <c r="E152" s="32">
        <v>1000</v>
      </c>
      <c r="F152" s="33">
        <v>3239</v>
      </c>
      <c r="G152" s="34" t="s">
        <v>57</v>
      </c>
    </row>
    <row r="153" spans="1:7" s="43" customFormat="1" x14ac:dyDescent="0.25">
      <c r="A153" s="29">
        <v>455</v>
      </c>
      <c r="B153" s="30" t="s">
        <v>244</v>
      </c>
      <c r="C153" s="31" t="s">
        <v>245</v>
      </c>
      <c r="D153" s="30" t="s">
        <v>14</v>
      </c>
      <c r="E153" s="32">
        <v>41.97</v>
      </c>
      <c r="F153" s="33">
        <v>3221</v>
      </c>
      <c r="G153" s="34" t="s">
        <v>15</v>
      </c>
    </row>
    <row r="154" spans="1:7" s="43" customFormat="1" x14ac:dyDescent="0.25">
      <c r="A154" s="29">
        <v>4591</v>
      </c>
      <c r="B154" s="30" t="s">
        <v>246</v>
      </c>
      <c r="C154" s="31" t="s">
        <v>247</v>
      </c>
      <c r="D154" s="30" t="s">
        <v>14</v>
      </c>
      <c r="E154" s="32">
        <v>4666</v>
      </c>
      <c r="F154" s="33">
        <v>3236</v>
      </c>
      <c r="G154" s="34" t="s">
        <v>203</v>
      </c>
    </row>
    <row r="155" spans="1:7" s="43" customFormat="1" x14ac:dyDescent="0.25">
      <c r="A155" s="29">
        <v>4620</v>
      </c>
      <c r="B155" s="30" t="s">
        <v>248</v>
      </c>
      <c r="C155" s="31" t="s">
        <v>249</v>
      </c>
      <c r="D155" s="30" t="s">
        <v>14</v>
      </c>
      <c r="E155" s="32">
        <v>239.27</v>
      </c>
      <c r="F155" s="33">
        <v>3223</v>
      </c>
      <c r="G155" s="34" t="s">
        <v>62</v>
      </c>
    </row>
    <row r="156" spans="1:7" s="43" customFormat="1" x14ac:dyDescent="0.25">
      <c r="A156" s="29">
        <v>4620</v>
      </c>
      <c r="B156" s="30" t="s">
        <v>248</v>
      </c>
      <c r="C156" s="31" t="s">
        <v>249</v>
      </c>
      <c r="D156" s="30" t="s">
        <v>14</v>
      </c>
      <c r="E156" s="32">
        <v>248.85</v>
      </c>
      <c r="F156" s="33">
        <v>3234</v>
      </c>
      <c r="G156" s="34" t="s">
        <v>25</v>
      </c>
    </row>
    <row r="157" spans="1:7" s="43" customFormat="1" x14ac:dyDescent="0.25">
      <c r="A157" s="29">
        <v>4620</v>
      </c>
      <c r="B157" s="30" t="s">
        <v>248</v>
      </c>
      <c r="C157" s="31" t="s">
        <v>249</v>
      </c>
      <c r="D157" s="30" t="s">
        <v>14</v>
      </c>
      <c r="E157" s="32">
        <v>4273.6899999999996</v>
      </c>
      <c r="F157" s="33">
        <v>3235</v>
      </c>
      <c r="G157" s="34" t="s">
        <v>84</v>
      </c>
    </row>
    <row r="158" spans="1:7" s="43" customFormat="1" x14ac:dyDescent="0.25">
      <c r="A158" s="29">
        <v>4620</v>
      </c>
      <c r="B158" s="30" t="s">
        <v>248</v>
      </c>
      <c r="C158" s="31" t="s">
        <v>249</v>
      </c>
      <c r="D158" s="30" t="s">
        <v>14</v>
      </c>
      <c r="E158" s="32">
        <v>111.11</v>
      </c>
      <c r="F158" s="33">
        <v>3239</v>
      </c>
      <c r="G158" s="34" t="s">
        <v>57</v>
      </c>
    </row>
    <row r="159" spans="1:7" s="43" customFormat="1" x14ac:dyDescent="0.25">
      <c r="A159" s="29"/>
      <c r="B159" s="30" t="s">
        <v>17</v>
      </c>
      <c r="C159" s="31" t="s">
        <v>17</v>
      </c>
      <c r="D159" s="37" t="s">
        <v>18</v>
      </c>
      <c r="E159" s="38">
        <f>E155+E156+E157+E158</f>
        <v>4872.9199999999992</v>
      </c>
      <c r="F159" s="33"/>
      <c r="G159" s="34" t="s">
        <v>17</v>
      </c>
    </row>
    <row r="160" spans="1:7" s="43" customFormat="1" x14ac:dyDescent="0.25">
      <c r="A160" s="29">
        <v>463</v>
      </c>
      <c r="B160" s="30" t="s">
        <v>250</v>
      </c>
      <c r="C160" s="31" t="s">
        <v>251</v>
      </c>
      <c r="D160" s="30" t="s">
        <v>14</v>
      </c>
      <c r="E160" s="32">
        <v>26.54</v>
      </c>
      <c r="F160" s="33">
        <v>3221</v>
      </c>
      <c r="G160" s="34" t="s">
        <v>15</v>
      </c>
    </row>
    <row r="161" spans="1:7" s="43" customFormat="1" x14ac:dyDescent="0.25">
      <c r="A161" s="29">
        <v>4697</v>
      </c>
      <c r="B161" s="30" t="s">
        <v>252</v>
      </c>
      <c r="C161" s="31">
        <v>76029272539</v>
      </c>
      <c r="D161" s="30" t="s">
        <v>253</v>
      </c>
      <c r="E161" s="32">
        <v>400</v>
      </c>
      <c r="F161" s="33">
        <v>3953</v>
      </c>
      <c r="G161" s="34" t="s">
        <v>254</v>
      </c>
    </row>
    <row r="162" spans="1:7" s="43" customFormat="1" x14ac:dyDescent="0.25">
      <c r="A162" s="29">
        <v>4705</v>
      </c>
      <c r="B162" s="30" t="s">
        <v>255</v>
      </c>
      <c r="C162" s="31" t="s">
        <v>256</v>
      </c>
      <c r="D162" s="30" t="s">
        <v>188</v>
      </c>
      <c r="E162" s="32">
        <v>512.75</v>
      </c>
      <c r="F162" s="33">
        <v>3232</v>
      </c>
      <c r="G162" s="34" t="s">
        <v>38</v>
      </c>
    </row>
    <row r="163" spans="1:7" s="43" customFormat="1" x14ac:dyDescent="0.25">
      <c r="A163" s="29">
        <v>4724</v>
      </c>
      <c r="B163" s="30" t="s">
        <v>257</v>
      </c>
      <c r="C163" s="31" t="s">
        <v>258</v>
      </c>
      <c r="D163" s="30" t="s">
        <v>14</v>
      </c>
      <c r="E163" s="32">
        <v>238.26</v>
      </c>
      <c r="F163" s="33">
        <v>3222</v>
      </c>
      <c r="G163" s="34" t="s">
        <v>21</v>
      </c>
    </row>
    <row r="164" spans="1:7" s="43" customFormat="1" x14ac:dyDescent="0.25">
      <c r="A164" s="29">
        <v>4728</v>
      </c>
      <c r="B164" s="30" t="s">
        <v>259</v>
      </c>
      <c r="C164" s="31" t="s">
        <v>260</v>
      </c>
      <c r="D164" s="30" t="s">
        <v>14</v>
      </c>
      <c r="E164" s="32">
        <v>3200</v>
      </c>
      <c r="F164" s="33">
        <v>3239</v>
      </c>
      <c r="G164" s="34" t="s">
        <v>57</v>
      </c>
    </row>
    <row r="165" spans="1:7" s="43" customFormat="1" x14ac:dyDescent="0.25">
      <c r="A165" s="29">
        <v>4728</v>
      </c>
      <c r="B165" s="30" t="s">
        <v>259</v>
      </c>
      <c r="C165" s="31" t="s">
        <v>260</v>
      </c>
      <c r="D165" s="30" t="s">
        <v>14</v>
      </c>
      <c r="E165" s="32">
        <v>6000</v>
      </c>
      <c r="F165" s="33">
        <v>3953</v>
      </c>
      <c r="G165" s="34" t="s">
        <v>254</v>
      </c>
    </row>
    <row r="166" spans="1:7" s="43" customFormat="1" x14ac:dyDescent="0.25">
      <c r="A166" s="29"/>
      <c r="B166" s="30" t="s">
        <v>17</v>
      </c>
      <c r="C166" s="31" t="s">
        <v>17</v>
      </c>
      <c r="D166" s="37" t="s">
        <v>18</v>
      </c>
      <c r="E166" s="38">
        <f>E164+E165</f>
        <v>9200</v>
      </c>
      <c r="F166" s="33"/>
      <c r="G166" s="34" t="s">
        <v>17</v>
      </c>
    </row>
    <row r="167" spans="1:7" s="43" customFormat="1" x14ac:dyDescent="0.25">
      <c r="A167" s="29">
        <v>4799</v>
      </c>
      <c r="B167" s="30" t="s">
        <v>261</v>
      </c>
      <c r="C167" s="31" t="s">
        <v>262</v>
      </c>
      <c r="D167" s="30" t="s">
        <v>80</v>
      </c>
      <c r="E167" s="32">
        <v>67.849999999999994</v>
      </c>
      <c r="F167" s="33">
        <v>3231</v>
      </c>
      <c r="G167" s="34" t="s">
        <v>16</v>
      </c>
    </row>
    <row r="168" spans="1:7" s="43" customFormat="1" x14ac:dyDescent="0.25">
      <c r="A168" s="29">
        <v>4802</v>
      </c>
      <c r="B168" s="30" t="s">
        <v>263</v>
      </c>
      <c r="C168" s="31" t="s">
        <v>264</v>
      </c>
      <c r="D168" s="30" t="s">
        <v>44</v>
      </c>
      <c r="E168" s="32">
        <v>4687.5</v>
      </c>
      <c r="F168" s="33">
        <v>3239</v>
      </c>
      <c r="G168" s="34" t="s">
        <v>57</v>
      </c>
    </row>
    <row r="169" spans="1:7" s="43" customFormat="1" x14ac:dyDescent="0.25">
      <c r="A169" s="29">
        <v>4858</v>
      </c>
      <c r="B169" s="30" t="s">
        <v>265</v>
      </c>
      <c r="C169" s="31" t="s">
        <v>266</v>
      </c>
      <c r="D169" s="30" t="s">
        <v>267</v>
      </c>
      <c r="E169" s="32">
        <v>371250.41</v>
      </c>
      <c r="F169" s="33">
        <v>4124</v>
      </c>
      <c r="G169" s="34" t="s">
        <v>141</v>
      </c>
    </row>
    <row r="170" spans="1:7" s="43" customFormat="1" x14ac:dyDescent="0.25">
      <c r="A170" s="29">
        <v>4858</v>
      </c>
      <c r="B170" s="30" t="s">
        <v>265</v>
      </c>
      <c r="C170" s="31" t="s">
        <v>266</v>
      </c>
      <c r="D170" s="30" t="s">
        <v>267</v>
      </c>
      <c r="E170" s="32">
        <v>22458.38</v>
      </c>
      <c r="F170" s="33">
        <v>4227</v>
      </c>
      <c r="G170" s="34" t="s">
        <v>35</v>
      </c>
    </row>
    <row r="171" spans="1:7" s="43" customFormat="1" x14ac:dyDescent="0.25">
      <c r="A171" s="29"/>
      <c r="B171" s="30" t="s">
        <v>17</v>
      </c>
      <c r="C171" s="31" t="s">
        <v>17</v>
      </c>
      <c r="D171" s="37" t="s">
        <v>18</v>
      </c>
      <c r="E171" s="38">
        <f>E169+E170</f>
        <v>393708.79</v>
      </c>
      <c r="F171" s="33"/>
      <c r="G171" s="34" t="s">
        <v>17</v>
      </c>
    </row>
    <row r="172" spans="1:7" s="43" customFormat="1" x14ac:dyDescent="0.25">
      <c r="A172" s="29">
        <v>4869</v>
      </c>
      <c r="B172" s="30" t="s">
        <v>268</v>
      </c>
      <c r="C172" s="31" t="s">
        <v>269</v>
      </c>
      <c r="D172" s="30" t="s">
        <v>14</v>
      </c>
      <c r="E172" s="32">
        <v>3488.75</v>
      </c>
      <c r="F172" s="33">
        <v>3239</v>
      </c>
      <c r="G172" s="34" t="s">
        <v>57</v>
      </c>
    </row>
    <row r="173" spans="1:7" s="43" customFormat="1" x14ac:dyDescent="0.25">
      <c r="A173" s="29">
        <v>4907</v>
      </c>
      <c r="B173" s="30" t="s">
        <v>270</v>
      </c>
      <c r="C173" s="31">
        <v>89198704747</v>
      </c>
      <c r="D173" s="30" t="s">
        <v>271</v>
      </c>
      <c r="E173" s="32">
        <v>2882.87</v>
      </c>
      <c r="F173" s="33">
        <v>3222</v>
      </c>
      <c r="G173" s="34" t="s">
        <v>21</v>
      </c>
    </row>
    <row r="174" spans="1:7" s="43" customFormat="1" x14ac:dyDescent="0.25">
      <c r="A174" s="29">
        <v>4935</v>
      </c>
      <c r="B174" s="30" t="s">
        <v>272</v>
      </c>
      <c r="C174" s="31" t="s">
        <v>273</v>
      </c>
      <c r="D174" s="30" t="s">
        <v>274</v>
      </c>
      <c r="E174" s="32">
        <v>8737.5</v>
      </c>
      <c r="F174" s="33">
        <v>3239</v>
      </c>
      <c r="G174" s="34" t="s">
        <v>57</v>
      </c>
    </row>
    <row r="175" spans="1:7" s="43" customFormat="1" x14ac:dyDescent="0.25">
      <c r="A175" s="29">
        <v>4939</v>
      </c>
      <c r="B175" s="30" t="s">
        <v>275</v>
      </c>
      <c r="C175" s="31" t="s">
        <v>276</v>
      </c>
      <c r="D175" s="30" t="s">
        <v>193</v>
      </c>
      <c r="E175" s="32">
        <v>723.2</v>
      </c>
      <c r="F175" s="33">
        <v>3223</v>
      </c>
      <c r="G175" s="34" t="s">
        <v>62</v>
      </c>
    </row>
    <row r="176" spans="1:7" s="43" customFormat="1" x14ac:dyDescent="0.25">
      <c r="A176" s="29">
        <v>4952</v>
      </c>
      <c r="B176" s="30" t="s">
        <v>277</v>
      </c>
      <c r="C176" s="31" t="s">
        <v>278</v>
      </c>
      <c r="D176" s="30" t="s">
        <v>68</v>
      </c>
      <c r="E176" s="32">
        <v>522.72</v>
      </c>
      <c r="F176" s="33">
        <v>3239</v>
      </c>
      <c r="G176" s="34" t="s">
        <v>57</v>
      </c>
    </row>
    <row r="177" spans="1:7" s="43" customFormat="1" x14ac:dyDescent="0.25">
      <c r="A177" s="29">
        <v>4987</v>
      </c>
      <c r="B177" s="30" t="s">
        <v>279</v>
      </c>
      <c r="C177" s="31" t="s">
        <v>280</v>
      </c>
      <c r="D177" s="30" t="s">
        <v>188</v>
      </c>
      <c r="E177" s="32">
        <v>200.15</v>
      </c>
      <c r="F177" s="33">
        <v>3232</v>
      </c>
      <c r="G177" s="34" t="s">
        <v>38</v>
      </c>
    </row>
    <row r="178" spans="1:7" s="43" customFormat="1" x14ac:dyDescent="0.25">
      <c r="A178" s="29">
        <v>50</v>
      </c>
      <c r="B178" s="30" t="s">
        <v>281</v>
      </c>
      <c r="C178" s="31" t="s">
        <v>282</v>
      </c>
      <c r="D178" s="30" t="s">
        <v>14</v>
      </c>
      <c r="E178" s="32">
        <v>8468.52</v>
      </c>
      <c r="F178" s="33">
        <v>3237</v>
      </c>
      <c r="G178" s="34" t="s">
        <v>52</v>
      </c>
    </row>
    <row r="179" spans="1:7" s="43" customFormat="1" x14ac:dyDescent="0.25">
      <c r="A179" s="29">
        <v>5004</v>
      </c>
      <c r="B179" s="30" t="s">
        <v>283</v>
      </c>
      <c r="C179" s="31" t="s">
        <v>284</v>
      </c>
      <c r="D179" s="30" t="s">
        <v>80</v>
      </c>
      <c r="E179" s="32">
        <v>13806.25</v>
      </c>
      <c r="F179" s="33">
        <v>3239</v>
      </c>
      <c r="G179" s="34" t="s">
        <v>57</v>
      </c>
    </row>
    <row r="180" spans="1:7" s="43" customFormat="1" x14ac:dyDescent="0.25">
      <c r="A180" s="29">
        <v>505</v>
      </c>
      <c r="B180" s="30" t="s">
        <v>285</v>
      </c>
      <c r="C180" s="31" t="s">
        <v>286</v>
      </c>
      <c r="D180" s="30" t="s">
        <v>14</v>
      </c>
      <c r="E180" s="32">
        <v>4250</v>
      </c>
      <c r="F180" s="33">
        <v>3239</v>
      </c>
      <c r="G180" s="34" t="s">
        <v>57</v>
      </c>
    </row>
    <row r="181" spans="1:7" s="43" customFormat="1" x14ac:dyDescent="0.25">
      <c r="A181" s="29">
        <v>5056</v>
      </c>
      <c r="B181" s="30" t="s">
        <v>287</v>
      </c>
      <c r="C181" s="31" t="s">
        <v>288</v>
      </c>
      <c r="D181" s="30" t="s">
        <v>44</v>
      </c>
      <c r="E181" s="32">
        <v>1000</v>
      </c>
      <c r="F181" s="33">
        <v>3239</v>
      </c>
      <c r="G181" s="34" t="s">
        <v>57</v>
      </c>
    </row>
    <row r="182" spans="1:7" s="43" customFormat="1" x14ac:dyDescent="0.25">
      <c r="A182" s="29">
        <v>5099</v>
      </c>
      <c r="B182" s="30" t="s">
        <v>289</v>
      </c>
      <c r="C182" s="31" t="s">
        <v>290</v>
      </c>
      <c r="D182" s="30" t="s">
        <v>51</v>
      </c>
      <c r="E182" s="32">
        <v>92.91</v>
      </c>
      <c r="F182" s="33">
        <v>3234</v>
      </c>
      <c r="G182" s="34" t="s">
        <v>25</v>
      </c>
    </row>
    <row r="183" spans="1:7" s="43" customFormat="1" x14ac:dyDescent="0.25">
      <c r="A183" s="29">
        <v>515</v>
      </c>
      <c r="B183" s="30" t="s">
        <v>291</v>
      </c>
      <c r="C183" s="31" t="s">
        <v>292</v>
      </c>
      <c r="D183" s="30" t="s">
        <v>14</v>
      </c>
      <c r="E183" s="32">
        <v>788.29</v>
      </c>
      <c r="F183" s="33">
        <v>3231</v>
      </c>
      <c r="G183" s="34" t="s">
        <v>16</v>
      </c>
    </row>
    <row r="184" spans="1:7" s="43" customFormat="1" x14ac:dyDescent="0.25">
      <c r="A184" s="29">
        <v>517</v>
      </c>
      <c r="B184" s="30" t="s">
        <v>293</v>
      </c>
      <c r="C184" s="31" t="s">
        <v>294</v>
      </c>
      <c r="D184" s="30" t="s">
        <v>51</v>
      </c>
      <c r="E184" s="32">
        <v>38.869999999999997</v>
      </c>
      <c r="F184" s="33">
        <v>3234</v>
      </c>
      <c r="G184" s="34" t="s">
        <v>25</v>
      </c>
    </row>
    <row r="185" spans="1:7" s="43" customFormat="1" x14ac:dyDescent="0.25">
      <c r="A185" s="29">
        <v>5193</v>
      </c>
      <c r="B185" s="30" t="s">
        <v>295</v>
      </c>
      <c r="C185" s="31" t="s">
        <v>296</v>
      </c>
      <c r="D185" s="30" t="s">
        <v>83</v>
      </c>
      <c r="E185" s="32">
        <v>7250</v>
      </c>
      <c r="F185" s="33">
        <v>3239</v>
      </c>
      <c r="G185" s="34" t="s">
        <v>57</v>
      </c>
    </row>
    <row r="186" spans="1:7" s="43" customFormat="1" x14ac:dyDescent="0.25">
      <c r="A186" s="29">
        <v>5199</v>
      </c>
      <c r="B186" s="30" t="s">
        <v>297</v>
      </c>
      <c r="C186" s="31" t="s">
        <v>298</v>
      </c>
      <c r="D186" s="30" t="s">
        <v>299</v>
      </c>
      <c r="E186" s="32">
        <v>1428</v>
      </c>
      <c r="F186" s="33">
        <v>3239</v>
      </c>
      <c r="G186" s="34" t="s">
        <v>57</v>
      </c>
    </row>
    <row r="187" spans="1:7" s="43" customFormat="1" x14ac:dyDescent="0.25">
      <c r="A187" s="29">
        <v>5201</v>
      </c>
      <c r="B187" s="30" t="s">
        <v>300</v>
      </c>
      <c r="C187" s="31" t="s">
        <v>301</v>
      </c>
      <c r="D187" s="30" t="s">
        <v>302</v>
      </c>
      <c r="E187" s="32">
        <v>28554.880000000001</v>
      </c>
      <c r="F187" s="33">
        <v>3239</v>
      </c>
      <c r="G187" s="34" t="s">
        <v>57</v>
      </c>
    </row>
    <row r="188" spans="1:7" s="43" customFormat="1" x14ac:dyDescent="0.25">
      <c r="A188" s="29">
        <v>5207</v>
      </c>
      <c r="B188" s="30" t="s">
        <v>303</v>
      </c>
      <c r="C188" s="31" t="s">
        <v>304</v>
      </c>
      <c r="D188" s="30" t="s">
        <v>305</v>
      </c>
      <c r="E188" s="32">
        <v>1496</v>
      </c>
      <c r="F188" s="33">
        <v>3239</v>
      </c>
      <c r="G188" s="34" t="s">
        <v>57</v>
      </c>
    </row>
    <row r="189" spans="1:7" s="43" customFormat="1" x14ac:dyDescent="0.25">
      <c r="A189" s="29">
        <v>5212</v>
      </c>
      <c r="B189" s="30" t="s">
        <v>306</v>
      </c>
      <c r="C189" s="31" t="s">
        <v>307</v>
      </c>
      <c r="D189" s="30" t="s">
        <v>14</v>
      </c>
      <c r="E189" s="32">
        <v>137.24</v>
      </c>
      <c r="F189" s="33">
        <v>3223</v>
      </c>
      <c r="G189" s="34" t="s">
        <v>62</v>
      </c>
    </row>
    <row r="190" spans="1:7" s="43" customFormat="1" x14ac:dyDescent="0.25">
      <c r="A190" s="29">
        <v>5228</v>
      </c>
      <c r="B190" s="30" t="s">
        <v>308</v>
      </c>
      <c r="C190" s="31" t="s">
        <v>309</v>
      </c>
      <c r="D190" s="30" t="s">
        <v>234</v>
      </c>
      <c r="E190" s="32">
        <v>1107.7</v>
      </c>
      <c r="F190" s="33">
        <v>3211</v>
      </c>
      <c r="G190" s="34" t="s">
        <v>135</v>
      </c>
    </row>
    <row r="191" spans="1:7" s="43" customFormat="1" x14ac:dyDescent="0.25">
      <c r="A191" s="29">
        <v>5349</v>
      </c>
      <c r="B191" s="30" t="s">
        <v>310</v>
      </c>
      <c r="C191" s="31" t="s">
        <v>311</v>
      </c>
      <c r="D191" s="30" t="s">
        <v>14</v>
      </c>
      <c r="E191" s="32">
        <v>1687.5</v>
      </c>
      <c r="F191" s="33">
        <v>3221</v>
      </c>
      <c r="G191" s="34" t="s">
        <v>15</v>
      </c>
    </row>
    <row r="192" spans="1:7" s="43" customFormat="1" x14ac:dyDescent="0.25">
      <c r="A192" s="29">
        <v>54</v>
      </c>
      <c r="B192" s="30" t="s">
        <v>312</v>
      </c>
      <c r="C192" s="31" t="s">
        <v>313</v>
      </c>
      <c r="D192" s="30" t="s">
        <v>122</v>
      </c>
      <c r="E192" s="32">
        <v>87.76</v>
      </c>
      <c r="F192" s="33">
        <v>3234</v>
      </c>
      <c r="G192" s="34" t="s">
        <v>25</v>
      </c>
    </row>
    <row r="193" spans="1:7" s="43" customFormat="1" x14ac:dyDescent="0.25">
      <c r="A193" s="29">
        <v>5431</v>
      </c>
      <c r="B193" s="30" t="s">
        <v>314</v>
      </c>
      <c r="C193" s="31" t="s">
        <v>315</v>
      </c>
      <c r="D193" s="30" t="s">
        <v>188</v>
      </c>
      <c r="E193" s="32">
        <v>49.87</v>
      </c>
      <c r="F193" s="33">
        <v>3234</v>
      </c>
      <c r="G193" s="34" t="s">
        <v>25</v>
      </c>
    </row>
    <row r="194" spans="1:7" s="43" customFormat="1" x14ac:dyDescent="0.25">
      <c r="A194" s="29">
        <v>5432</v>
      </c>
      <c r="B194" s="30" t="s">
        <v>316</v>
      </c>
      <c r="C194" s="31" t="s">
        <v>317</v>
      </c>
      <c r="D194" s="30" t="s">
        <v>14</v>
      </c>
      <c r="E194" s="32">
        <v>6.98</v>
      </c>
      <c r="F194" s="33">
        <v>3221</v>
      </c>
      <c r="G194" s="34" t="s">
        <v>15</v>
      </c>
    </row>
    <row r="195" spans="1:7" s="43" customFormat="1" x14ac:dyDescent="0.25">
      <c r="A195" s="29">
        <v>5432</v>
      </c>
      <c r="B195" s="30" t="s">
        <v>316</v>
      </c>
      <c r="C195" s="31" t="s">
        <v>317</v>
      </c>
      <c r="D195" s="30" t="s">
        <v>14</v>
      </c>
      <c r="E195" s="32">
        <v>291.99</v>
      </c>
      <c r="F195" s="33">
        <v>3234</v>
      </c>
      <c r="G195" s="34" t="s">
        <v>25</v>
      </c>
    </row>
    <row r="196" spans="1:7" s="43" customFormat="1" x14ac:dyDescent="0.25">
      <c r="A196" s="29">
        <v>5432</v>
      </c>
      <c r="B196" s="30" t="s">
        <v>316</v>
      </c>
      <c r="C196" s="31" t="s">
        <v>317</v>
      </c>
      <c r="D196" s="30" t="s">
        <v>14</v>
      </c>
      <c r="E196" s="32">
        <v>105.54</v>
      </c>
      <c r="F196" s="33">
        <v>3235</v>
      </c>
      <c r="G196" s="34" t="s">
        <v>84</v>
      </c>
    </row>
    <row r="197" spans="1:7" s="43" customFormat="1" x14ac:dyDescent="0.25">
      <c r="A197" s="29"/>
      <c r="B197" s="30" t="s">
        <v>17</v>
      </c>
      <c r="C197" s="31" t="s">
        <v>17</v>
      </c>
      <c r="D197" s="37" t="s">
        <v>18</v>
      </c>
      <c r="E197" s="38">
        <f>E194+E195+E196</f>
        <v>404.51000000000005</v>
      </c>
      <c r="F197" s="33"/>
      <c r="G197" s="34" t="s">
        <v>17</v>
      </c>
    </row>
    <row r="198" spans="1:7" s="43" customFormat="1" x14ac:dyDescent="0.25">
      <c r="A198" s="29">
        <v>5438</v>
      </c>
      <c r="B198" s="30" t="s">
        <v>318</v>
      </c>
      <c r="C198" s="31" t="s">
        <v>319</v>
      </c>
      <c r="D198" s="30" t="s">
        <v>320</v>
      </c>
      <c r="E198" s="32">
        <v>48687.5</v>
      </c>
      <c r="F198" s="33">
        <v>3239</v>
      </c>
      <c r="G198" s="34" t="s">
        <v>57</v>
      </c>
    </row>
    <row r="199" spans="1:7" s="43" customFormat="1" x14ac:dyDescent="0.25">
      <c r="A199" s="29">
        <v>5446</v>
      </c>
      <c r="B199" s="30" t="s">
        <v>321</v>
      </c>
      <c r="C199" s="31" t="s">
        <v>322</v>
      </c>
      <c r="D199" s="30" t="s">
        <v>14</v>
      </c>
      <c r="E199" s="32">
        <v>1890</v>
      </c>
      <c r="F199" s="33">
        <v>3239</v>
      </c>
      <c r="G199" s="34" t="s">
        <v>57</v>
      </c>
    </row>
    <row r="200" spans="1:7" s="43" customFormat="1" x14ac:dyDescent="0.25">
      <c r="A200" s="29">
        <v>5489</v>
      </c>
      <c r="B200" s="30" t="s">
        <v>323</v>
      </c>
      <c r="C200" s="31" t="s">
        <v>324</v>
      </c>
      <c r="D200" s="30" t="s">
        <v>14</v>
      </c>
      <c r="E200" s="32">
        <v>427.98</v>
      </c>
      <c r="F200" s="33">
        <v>3232</v>
      </c>
      <c r="G200" s="34" t="s">
        <v>38</v>
      </c>
    </row>
    <row r="201" spans="1:7" s="43" customFormat="1" x14ac:dyDescent="0.25">
      <c r="A201" s="29">
        <v>5523</v>
      </c>
      <c r="B201" s="30" t="s">
        <v>325</v>
      </c>
      <c r="C201" s="31" t="s">
        <v>326</v>
      </c>
      <c r="D201" s="30" t="s">
        <v>14</v>
      </c>
      <c r="E201" s="32">
        <v>161.25</v>
      </c>
      <c r="F201" s="33">
        <v>3222</v>
      </c>
      <c r="G201" s="34" t="s">
        <v>21</v>
      </c>
    </row>
    <row r="202" spans="1:7" s="43" customFormat="1" x14ac:dyDescent="0.25">
      <c r="A202" s="29">
        <v>57</v>
      </c>
      <c r="B202" s="30" t="s">
        <v>327</v>
      </c>
      <c r="C202" s="31" t="s">
        <v>328</v>
      </c>
      <c r="D202" s="30" t="s">
        <v>106</v>
      </c>
      <c r="E202" s="32">
        <v>52.56</v>
      </c>
      <c r="F202" s="33">
        <v>3234</v>
      </c>
      <c r="G202" s="34" t="s">
        <v>25</v>
      </c>
    </row>
    <row r="203" spans="1:7" s="43" customFormat="1" x14ac:dyDescent="0.25">
      <c r="A203" s="29">
        <v>579</v>
      </c>
      <c r="B203" s="30" t="s">
        <v>329</v>
      </c>
      <c r="C203" s="31" t="s">
        <v>330</v>
      </c>
      <c r="D203" s="30" t="s">
        <v>14</v>
      </c>
      <c r="E203" s="32">
        <v>2250</v>
      </c>
      <c r="F203" s="33">
        <v>3239</v>
      </c>
      <c r="G203" s="34" t="s">
        <v>57</v>
      </c>
    </row>
    <row r="204" spans="1:7" s="43" customFormat="1" x14ac:dyDescent="0.25">
      <c r="A204" s="29">
        <v>58</v>
      </c>
      <c r="B204" s="30" t="s">
        <v>331</v>
      </c>
      <c r="C204" s="31" t="s">
        <v>332</v>
      </c>
      <c r="D204" s="30" t="s">
        <v>31</v>
      </c>
      <c r="E204" s="32">
        <v>34.79</v>
      </c>
      <c r="F204" s="33">
        <v>3234</v>
      </c>
      <c r="G204" s="34" t="s">
        <v>25</v>
      </c>
    </row>
    <row r="205" spans="1:7" s="43" customFormat="1" x14ac:dyDescent="0.25">
      <c r="A205" s="29">
        <v>60</v>
      </c>
      <c r="B205" s="30" t="s">
        <v>333</v>
      </c>
      <c r="C205" s="31" t="s">
        <v>164</v>
      </c>
      <c r="D205" s="30" t="s">
        <v>14</v>
      </c>
      <c r="E205" s="32">
        <v>81.77</v>
      </c>
      <c r="F205" s="33">
        <v>3234</v>
      </c>
      <c r="G205" s="34" t="s">
        <v>25</v>
      </c>
    </row>
    <row r="206" spans="1:7" s="43" customFormat="1" x14ac:dyDescent="0.25">
      <c r="A206" s="29">
        <v>6010</v>
      </c>
      <c r="B206" s="30" t="s">
        <v>334</v>
      </c>
      <c r="C206" s="31" t="s">
        <v>335</v>
      </c>
      <c r="D206" s="30" t="s">
        <v>336</v>
      </c>
      <c r="E206" s="32">
        <v>2108.75</v>
      </c>
      <c r="F206" s="33">
        <v>3232</v>
      </c>
      <c r="G206" s="34" t="s">
        <v>38</v>
      </c>
    </row>
    <row r="207" spans="1:7" s="43" customFormat="1" x14ac:dyDescent="0.25">
      <c r="A207" s="29">
        <v>602</v>
      </c>
      <c r="B207" s="30" t="s">
        <v>337</v>
      </c>
      <c r="C207" s="31" t="s">
        <v>338</v>
      </c>
      <c r="D207" s="30" t="s">
        <v>14</v>
      </c>
      <c r="E207" s="32">
        <v>402.77</v>
      </c>
      <c r="F207" s="33">
        <v>3234</v>
      </c>
      <c r="G207" s="34" t="s">
        <v>25</v>
      </c>
    </row>
    <row r="208" spans="1:7" s="43" customFormat="1" x14ac:dyDescent="0.25">
      <c r="A208" s="29">
        <v>602</v>
      </c>
      <c r="B208" s="30" t="s">
        <v>337</v>
      </c>
      <c r="C208" s="31" t="s">
        <v>338</v>
      </c>
      <c r="D208" s="30" t="s">
        <v>14</v>
      </c>
      <c r="E208" s="32">
        <v>0.27</v>
      </c>
      <c r="F208" s="33">
        <v>3433</v>
      </c>
      <c r="G208" s="34" t="s">
        <v>97</v>
      </c>
    </row>
    <row r="209" spans="1:7" s="43" customFormat="1" x14ac:dyDescent="0.25">
      <c r="A209" s="29"/>
      <c r="B209" s="30" t="s">
        <v>17</v>
      </c>
      <c r="C209" s="31" t="s">
        <v>17</v>
      </c>
      <c r="D209" s="37" t="s">
        <v>18</v>
      </c>
      <c r="E209" s="38">
        <f>E207+E208</f>
        <v>403.03999999999996</v>
      </c>
      <c r="F209" s="33"/>
      <c r="G209" s="34" t="s">
        <v>17</v>
      </c>
    </row>
    <row r="210" spans="1:7" s="43" customFormat="1" x14ac:dyDescent="0.25">
      <c r="A210" s="29">
        <v>6028</v>
      </c>
      <c r="B210" s="30" t="s">
        <v>339</v>
      </c>
      <c r="C210" s="31" t="s">
        <v>340</v>
      </c>
      <c r="D210" s="30" t="s">
        <v>14</v>
      </c>
      <c r="E210" s="32">
        <v>875</v>
      </c>
      <c r="F210" s="33">
        <v>3238</v>
      </c>
      <c r="G210" s="34" t="s">
        <v>41</v>
      </c>
    </row>
    <row r="211" spans="1:7" s="43" customFormat="1" x14ac:dyDescent="0.25">
      <c r="A211" s="29">
        <v>6045</v>
      </c>
      <c r="B211" s="30" t="s">
        <v>341</v>
      </c>
      <c r="C211" s="31" t="s">
        <v>342</v>
      </c>
      <c r="D211" s="30" t="s">
        <v>14</v>
      </c>
      <c r="E211" s="32">
        <v>1250</v>
      </c>
      <c r="F211" s="33">
        <v>3239</v>
      </c>
      <c r="G211" s="34" t="s">
        <v>57</v>
      </c>
    </row>
    <row r="212" spans="1:7" s="43" customFormat="1" x14ac:dyDescent="0.25">
      <c r="A212" s="29">
        <v>6053</v>
      </c>
      <c r="B212" s="30" t="s">
        <v>343</v>
      </c>
      <c r="C212" s="31" t="s">
        <v>344</v>
      </c>
      <c r="D212" s="30" t="s">
        <v>345</v>
      </c>
      <c r="E212" s="32">
        <v>1021.25</v>
      </c>
      <c r="F212" s="33">
        <v>3232</v>
      </c>
      <c r="G212" s="34" t="s">
        <v>38</v>
      </c>
    </row>
    <row r="213" spans="1:7" s="43" customFormat="1" x14ac:dyDescent="0.25">
      <c r="A213" s="29">
        <v>6057</v>
      </c>
      <c r="B213" s="30" t="s">
        <v>346</v>
      </c>
      <c r="C213" s="31" t="s">
        <v>347</v>
      </c>
      <c r="D213" s="30" t="s">
        <v>14</v>
      </c>
      <c r="E213" s="32">
        <v>125</v>
      </c>
      <c r="F213" s="33">
        <v>3213</v>
      </c>
      <c r="G213" s="34" t="s">
        <v>200</v>
      </c>
    </row>
    <row r="214" spans="1:7" s="43" customFormat="1" x14ac:dyDescent="0.25">
      <c r="A214" s="29">
        <v>6080</v>
      </c>
      <c r="B214" s="30" t="s">
        <v>348</v>
      </c>
      <c r="C214" s="31">
        <v>51644974425</v>
      </c>
      <c r="D214" s="30" t="s">
        <v>51</v>
      </c>
      <c r="E214" s="32">
        <v>1115</v>
      </c>
      <c r="F214" s="33">
        <v>3221</v>
      </c>
      <c r="G214" s="34" t="s">
        <v>15</v>
      </c>
    </row>
    <row r="215" spans="1:7" s="43" customFormat="1" x14ac:dyDescent="0.25">
      <c r="A215" s="29">
        <v>6104</v>
      </c>
      <c r="B215" s="30" t="s">
        <v>349</v>
      </c>
      <c r="C215" s="31" t="s">
        <v>350</v>
      </c>
      <c r="D215" s="30" t="s">
        <v>351</v>
      </c>
      <c r="E215" s="32">
        <v>393.6</v>
      </c>
      <c r="F215" s="33">
        <v>3222</v>
      </c>
      <c r="G215" s="34" t="s">
        <v>21</v>
      </c>
    </row>
    <row r="216" spans="1:7" s="43" customFormat="1" x14ac:dyDescent="0.25">
      <c r="A216" s="29">
        <v>6106</v>
      </c>
      <c r="B216" s="30" t="s">
        <v>352</v>
      </c>
      <c r="C216" s="31" t="s">
        <v>353</v>
      </c>
      <c r="D216" s="30" t="s">
        <v>14</v>
      </c>
      <c r="E216" s="32">
        <v>134.16999999999999</v>
      </c>
      <c r="F216" s="33">
        <v>3222</v>
      </c>
      <c r="G216" s="34" t="s">
        <v>21</v>
      </c>
    </row>
    <row r="217" spans="1:7" s="43" customFormat="1" x14ac:dyDescent="0.25">
      <c r="A217" s="29">
        <v>6106</v>
      </c>
      <c r="B217" s="30" t="s">
        <v>352</v>
      </c>
      <c r="C217" s="31" t="s">
        <v>353</v>
      </c>
      <c r="D217" s="30" t="s">
        <v>14</v>
      </c>
      <c r="E217" s="32">
        <v>44.2</v>
      </c>
      <c r="F217" s="33">
        <v>3224</v>
      </c>
      <c r="G217" s="34" t="s">
        <v>63</v>
      </c>
    </row>
    <row r="218" spans="1:7" s="43" customFormat="1" x14ac:dyDescent="0.25">
      <c r="A218" s="29"/>
      <c r="B218" s="30"/>
      <c r="C218" s="31" t="s">
        <v>17</v>
      </c>
      <c r="D218" s="37" t="s">
        <v>18</v>
      </c>
      <c r="E218" s="38">
        <f>E216+E217</f>
        <v>178.37</v>
      </c>
      <c r="F218" s="33"/>
      <c r="G218" s="34" t="s">
        <v>17</v>
      </c>
    </row>
    <row r="219" spans="1:7" s="43" customFormat="1" x14ac:dyDescent="0.25">
      <c r="A219" s="29">
        <v>6116</v>
      </c>
      <c r="B219" s="30" t="s">
        <v>354</v>
      </c>
      <c r="C219" s="31" t="s">
        <v>355</v>
      </c>
      <c r="D219" s="30" t="s">
        <v>14</v>
      </c>
      <c r="E219" s="32">
        <v>1327.71</v>
      </c>
      <c r="F219" s="33">
        <v>3239</v>
      </c>
      <c r="G219" s="34" t="s">
        <v>57</v>
      </c>
    </row>
    <row r="220" spans="1:7" s="43" customFormat="1" x14ac:dyDescent="0.25">
      <c r="A220" s="29">
        <v>6150</v>
      </c>
      <c r="B220" s="30" t="s">
        <v>356</v>
      </c>
      <c r="C220" s="31" t="s">
        <v>357</v>
      </c>
      <c r="D220" s="30" t="s">
        <v>68</v>
      </c>
      <c r="E220" s="32">
        <v>4.24</v>
      </c>
      <c r="F220" s="33">
        <v>3222</v>
      </c>
      <c r="G220" s="34" t="s">
        <v>21</v>
      </c>
    </row>
    <row r="221" spans="1:7" s="43" customFormat="1" x14ac:dyDescent="0.25">
      <c r="A221" s="29">
        <v>619</v>
      </c>
      <c r="B221" s="30" t="s">
        <v>358</v>
      </c>
      <c r="C221" s="31" t="s">
        <v>359</v>
      </c>
      <c r="D221" s="30" t="s">
        <v>360</v>
      </c>
      <c r="E221" s="32">
        <v>10425</v>
      </c>
      <c r="F221" s="33">
        <v>3239</v>
      </c>
      <c r="G221" s="34" t="s">
        <v>57</v>
      </c>
    </row>
    <row r="222" spans="1:7" s="43" customFormat="1" x14ac:dyDescent="0.25">
      <c r="A222" s="29">
        <v>6199</v>
      </c>
      <c r="B222" s="30" t="s">
        <v>361</v>
      </c>
      <c r="C222" s="31" t="s">
        <v>362</v>
      </c>
      <c r="D222" s="30" t="s">
        <v>117</v>
      </c>
      <c r="E222" s="32">
        <v>11</v>
      </c>
      <c r="F222" s="33">
        <v>3224</v>
      </c>
      <c r="G222" s="34" t="s">
        <v>63</v>
      </c>
    </row>
    <row r="223" spans="1:7" s="43" customFormat="1" x14ac:dyDescent="0.25">
      <c r="A223" s="29">
        <v>6236</v>
      </c>
      <c r="B223" s="30" t="s">
        <v>363</v>
      </c>
      <c r="C223" s="31" t="s">
        <v>364</v>
      </c>
      <c r="D223" s="30" t="s">
        <v>14</v>
      </c>
      <c r="E223" s="32">
        <v>55.25</v>
      </c>
      <c r="F223" s="33">
        <v>3222</v>
      </c>
      <c r="G223" s="34" t="s">
        <v>21</v>
      </c>
    </row>
    <row r="224" spans="1:7" s="43" customFormat="1" x14ac:dyDescent="0.25">
      <c r="A224" s="29">
        <v>6238</v>
      </c>
      <c r="B224" s="30" t="s">
        <v>365</v>
      </c>
      <c r="C224" s="31" t="s">
        <v>366</v>
      </c>
      <c r="D224" s="30" t="s">
        <v>44</v>
      </c>
      <c r="E224" s="32">
        <v>67.58</v>
      </c>
      <c r="F224" s="33">
        <v>3222</v>
      </c>
      <c r="G224" s="34" t="s">
        <v>21</v>
      </c>
    </row>
    <row r="225" spans="1:7" s="43" customFormat="1" x14ac:dyDescent="0.25">
      <c r="A225" s="29">
        <v>6260</v>
      </c>
      <c r="B225" s="30" t="s">
        <v>367</v>
      </c>
      <c r="C225" s="31">
        <v>19819724166</v>
      </c>
      <c r="D225" s="30" t="s">
        <v>368</v>
      </c>
      <c r="E225" s="32">
        <v>23.4</v>
      </c>
      <c r="F225" s="33">
        <v>3211</v>
      </c>
      <c r="G225" s="34" t="s">
        <v>135</v>
      </c>
    </row>
    <row r="226" spans="1:7" s="43" customFormat="1" x14ac:dyDescent="0.25">
      <c r="A226" s="29">
        <v>625</v>
      </c>
      <c r="B226" s="30" t="s">
        <v>369</v>
      </c>
      <c r="C226" s="31" t="s">
        <v>370</v>
      </c>
      <c r="D226" s="30" t="s">
        <v>14</v>
      </c>
      <c r="E226" s="32">
        <v>2158.46</v>
      </c>
      <c r="F226" s="33">
        <v>3237</v>
      </c>
      <c r="G226" s="34" t="s">
        <v>52</v>
      </c>
    </row>
    <row r="227" spans="1:7" s="43" customFormat="1" x14ac:dyDescent="0.25">
      <c r="A227" s="29">
        <v>6268</v>
      </c>
      <c r="B227" s="30" t="s">
        <v>371</v>
      </c>
      <c r="C227" s="31" t="s">
        <v>372</v>
      </c>
      <c r="D227" s="30" t="s">
        <v>122</v>
      </c>
      <c r="E227" s="32">
        <v>20</v>
      </c>
      <c r="F227" s="33">
        <v>3232</v>
      </c>
      <c r="G227" s="34" t="s">
        <v>38</v>
      </c>
    </row>
    <row r="228" spans="1:7" s="43" customFormat="1" x14ac:dyDescent="0.25">
      <c r="A228" s="29">
        <v>6277</v>
      </c>
      <c r="B228" s="30" t="s">
        <v>373</v>
      </c>
      <c r="C228" s="31" t="s">
        <v>374</v>
      </c>
      <c r="D228" s="30" t="s">
        <v>375</v>
      </c>
      <c r="E228" s="32">
        <v>5024.8999999999996</v>
      </c>
      <c r="F228" s="33">
        <v>3239</v>
      </c>
      <c r="G228" s="34" t="s">
        <v>57</v>
      </c>
    </row>
    <row r="229" spans="1:7" s="43" customFormat="1" x14ac:dyDescent="0.25">
      <c r="A229" s="29">
        <v>6283</v>
      </c>
      <c r="B229" s="30" t="s">
        <v>376</v>
      </c>
      <c r="C229" s="31" t="s">
        <v>377</v>
      </c>
      <c r="D229" s="30" t="s">
        <v>31</v>
      </c>
      <c r="E229" s="32">
        <v>500</v>
      </c>
      <c r="F229" s="33">
        <v>3239</v>
      </c>
      <c r="G229" s="34" t="s">
        <v>57</v>
      </c>
    </row>
    <row r="230" spans="1:7" s="43" customFormat="1" x14ac:dyDescent="0.25">
      <c r="A230" s="29">
        <v>6284</v>
      </c>
      <c r="B230" s="30" t="s">
        <v>378</v>
      </c>
      <c r="C230" s="31" t="s">
        <v>379</v>
      </c>
      <c r="D230" s="30" t="s">
        <v>14</v>
      </c>
      <c r="E230" s="32">
        <v>5800</v>
      </c>
      <c r="F230" s="33">
        <v>3239</v>
      </c>
      <c r="G230" s="34" t="s">
        <v>57</v>
      </c>
    </row>
    <row r="231" spans="1:7" s="43" customFormat="1" x14ac:dyDescent="0.25">
      <c r="A231" s="29">
        <v>6316</v>
      </c>
      <c r="B231" s="30" t="s">
        <v>380</v>
      </c>
      <c r="C231" s="31" t="s">
        <v>381</v>
      </c>
      <c r="D231" s="30" t="s">
        <v>14</v>
      </c>
      <c r="E231" s="32">
        <v>858.61</v>
      </c>
      <c r="F231" s="33">
        <v>3222</v>
      </c>
      <c r="G231" s="34" t="s">
        <v>21</v>
      </c>
    </row>
    <row r="232" spans="1:7" s="43" customFormat="1" x14ac:dyDescent="0.25">
      <c r="A232" s="29">
        <v>6326</v>
      </c>
      <c r="B232" s="30" t="s">
        <v>382</v>
      </c>
      <c r="C232" s="31" t="s">
        <v>383</v>
      </c>
      <c r="D232" s="30" t="s">
        <v>14</v>
      </c>
      <c r="E232" s="32">
        <v>1000</v>
      </c>
      <c r="F232" s="33">
        <v>3953</v>
      </c>
      <c r="G232" s="34" t="s">
        <v>254</v>
      </c>
    </row>
    <row r="233" spans="1:7" s="43" customFormat="1" x14ac:dyDescent="0.25">
      <c r="A233" s="29">
        <v>6326</v>
      </c>
      <c r="B233" s="30" t="s">
        <v>382</v>
      </c>
      <c r="C233" s="31" t="s">
        <v>383</v>
      </c>
      <c r="D233" s="30" t="s">
        <v>14</v>
      </c>
      <c r="E233" s="32">
        <v>6093.75</v>
      </c>
      <c r="F233" s="33">
        <v>4124</v>
      </c>
      <c r="G233" s="34" t="s">
        <v>141</v>
      </c>
    </row>
    <row r="234" spans="1:7" s="43" customFormat="1" x14ac:dyDescent="0.25">
      <c r="A234" s="29"/>
      <c r="B234" s="30"/>
      <c r="C234" s="31"/>
      <c r="D234" s="37" t="s">
        <v>18</v>
      </c>
      <c r="E234" s="38">
        <f>E232+E233</f>
        <v>7093.75</v>
      </c>
      <c r="F234" s="33"/>
      <c r="G234" s="34"/>
    </row>
    <row r="235" spans="1:7" s="43" customFormat="1" x14ac:dyDescent="0.25">
      <c r="A235" s="29">
        <v>6339</v>
      </c>
      <c r="B235" s="30" t="s">
        <v>384</v>
      </c>
      <c r="C235" s="31" t="s">
        <v>385</v>
      </c>
      <c r="D235" s="30" t="s">
        <v>14</v>
      </c>
      <c r="E235" s="32">
        <v>3796</v>
      </c>
      <c r="F235" s="33">
        <v>3239</v>
      </c>
      <c r="G235" s="34" t="s">
        <v>57</v>
      </c>
    </row>
    <row r="236" spans="1:7" s="43" customFormat="1" x14ac:dyDescent="0.25">
      <c r="A236" s="29">
        <v>6340</v>
      </c>
      <c r="B236" s="30" t="s">
        <v>386</v>
      </c>
      <c r="C236" s="31" t="s">
        <v>387</v>
      </c>
      <c r="D236" s="30" t="s">
        <v>14</v>
      </c>
      <c r="E236" s="32">
        <v>1875</v>
      </c>
      <c r="F236" s="33">
        <v>4124</v>
      </c>
      <c r="G236" s="34" t="s">
        <v>141</v>
      </c>
    </row>
    <row r="237" spans="1:7" s="43" customFormat="1" x14ac:dyDescent="0.25">
      <c r="A237" s="29">
        <v>6350</v>
      </c>
      <c r="B237" s="30" t="s">
        <v>388</v>
      </c>
      <c r="C237" s="31" t="s">
        <v>389</v>
      </c>
      <c r="D237" s="30" t="s">
        <v>14</v>
      </c>
      <c r="E237" s="32">
        <v>511.38</v>
      </c>
      <c r="F237" s="33">
        <v>3234</v>
      </c>
      <c r="G237" s="34" t="s">
        <v>25</v>
      </c>
    </row>
    <row r="238" spans="1:7" s="43" customFormat="1" x14ac:dyDescent="0.25">
      <c r="A238" s="29">
        <v>6439</v>
      </c>
      <c r="B238" s="30" t="s">
        <v>390</v>
      </c>
      <c r="C238" s="31" t="s">
        <v>391</v>
      </c>
      <c r="D238" s="30" t="s">
        <v>83</v>
      </c>
      <c r="E238" s="32">
        <v>1040.26</v>
      </c>
      <c r="F238" s="33">
        <v>3239</v>
      </c>
      <c r="G238" s="34" t="s">
        <v>57</v>
      </c>
    </row>
    <row r="239" spans="1:7" s="43" customFormat="1" x14ac:dyDescent="0.25">
      <c r="A239" s="29">
        <v>6440</v>
      </c>
      <c r="B239" s="30" t="s">
        <v>392</v>
      </c>
      <c r="C239" s="31" t="s">
        <v>393</v>
      </c>
      <c r="D239" s="30" t="s">
        <v>394</v>
      </c>
      <c r="E239" s="32">
        <v>810.5</v>
      </c>
      <c r="F239" s="33">
        <v>3239</v>
      </c>
      <c r="G239" s="34" t="s">
        <v>57</v>
      </c>
    </row>
    <row r="240" spans="1:7" s="43" customFormat="1" x14ac:dyDescent="0.25">
      <c r="A240" s="29">
        <v>6451</v>
      </c>
      <c r="B240" s="30" t="s">
        <v>395</v>
      </c>
      <c r="C240" s="31" t="s">
        <v>396</v>
      </c>
      <c r="D240" s="30" t="s">
        <v>14</v>
      </c>
      <c r="E240" s="32">
        <v>1900</v>
      </c>
      <c r="F240" s="33">
        <v>3239</v>
      </c>
      <c r="G240" s="34" t="s">
        <v>57</v>
      </c>
    </row>
    <row r="241" spans="1:7" s="43" customFormat="1" x14ac:dyDescent="0.25">
      <c r="A241" s="29">
        <v>6460</v>
      </c>
      <c r="B241" s="30" t="s">
        <v>397</v>
      </c>
      <c r="C241" s="31" t="s">
        <v>398</v>
      </c>
      <c r="D241" s="30" t="s">
        <v>14</v>
      </c>
      <c r="E241" s="32">
        <v>180</v>
      </c>
      <c r="F241" s="33">
        <v>3235</v>
      </c>
      <c r="G241" s="34" t="s">
        <v>84</v>
      </c>
    </row>
    <row r="242" spans="1:7" s="43" customFormat="1" x14ac:dyDescent="0.25">
      <c r="A242" s="29">
        <v>6463</v>
      </c>
      <c r="B242" s="30" t="s">
        <v>399</v>
      </c>
      <c r="C242" s="31" t="s">
        <v>400</v>
      </c>
      <c r="D242" s="30" t="s">
        <v>14</v>
      </c>
      <c r="E242" s="32">
        <v>3480</v>
      </c>
      <c r="F242" s="33">
        <v>3239</v>
      </c>
      <c r="G242" s="34" t="s">
        <v>57</v>
      </c>
    </row>
    <row r="243" spans="1:7" s="43" customFormat="1" x14ac:dyDescent="0.25">
      <c r="A243" s="29">
        <v>6487</v>
      </c>
      <c r="B243" s="30" t="s">
        <v>401</v>
      </c>
      <c r="C243" s="31" t="s">
        <v>402</v>
      </c>
      <c r="D243" s="30" t="s">
        <v>218</v>
      </c>
      <c r="E243" s="32">
        <v>770</v>
      </c>
      <c r="F243" s="33">
        <v>3239</v>
      </c>
      <c r="G243" s="34" t="s">
        <v>57</v>
      </c>
    </row>
    <row r="244" spans="1:7" s="43" customFormat="1" x14ac:dyDescent="0.25">
      <c r="A244" s="29">
        <v>6531</v>
      </c>
      <c r="B244" s="30" t="s">
        <v>403</v>
      </c>
      <c r="C244" s="31" t="s">
        <v>404</v>
      </c>
      <c r="D244" s="30" t="s">
        <v>14</v>
      </c>
      <c r="E244" s="32">
        <v>155.22999999999999</v>
      </c>
      <c r="F244" s="33">
        <v>3295</v>
      </c>
      <c r="G244" s="34" t="s">
        <v>71</v>
      </c>
    </row>
    <row r="245" spans="1:7" s="43" customFormat="1" x14ac:dyDescent="0.25">
      <c r="A245" s="29">
        <v>6536</v>
      </c>
      <c r="B245" s="30" t="s">
        <v>405</v>
      </c>
      <c r="C245" s="31" t="s">
        <v>406</v>
      </c>
      <c r="D245" s="30" t="s">
        <v>106</v>
      </c>
      <c r="E245" s="32">
        <v>198.58</v>
      </c>
      <c r="F245" s="33">
        <v>3232</v>
      </c>
      <c r="G245" s="34" t="s">
        <v>38</v>
      </c>
    </row>
    <row r="246" spans="1:7" s="43" customFormat="1" x14ac:dyDescent="0.25">
      <c r="A246" s="29">
        <v>654</v>
      </c>
      <c r="B246" s="30" t="s">
        <v>407</v>
      </c>
      <c r="C246" s="31">
        <v>82031999604</v>
      </c>
      <c r="D246" s="30" t="s">
        <v>14</v>
      </c>
      <c r="E246" s="32">
        <v>1614.83</v>
      </c>
      <c r="F246" s="33">
        <v>3212</v>
      </c>
      <c r="G246" s="34" t="s">
        <v>408</v>
      </c>
    </row>
    <row r="247" spans="1:7" s="43" customFormat="1" x14ac:dyDescent="0.25">
      <c r="A247" s="29">
        <v>6557</v>
      </c>
      <c r="B247" s="30" t="s">
        <v>409</v>
      </c>
      <c r="C247" s="31" t="s">
        <v>410</v>
      </c>
      <c r="D247" s="30" t="s">
        <v>14</v>
      </c>
      <c r="E247" s="32">
        <v>18.45</v>
      </c>
      <c r="F247" s="33">
        <v>3223</v>
      </c>
      <c r="G247" s="34" t="s">
        <v>62</v>
      </c>
    </row>
    <row r="248" spans="1:7" s="43" customFormat="1" x14ac:dyDescent="0.25">
      <c r="A248" s="29">
        <v>6559</v>
      </c>
      <c r="B248" s="30" t="s">
        <v>411</v>
      </c>
      <c r="C248" s="31" t="s">
        <v>412</v>
      </c>
      <c r="D248" s="30" t="s">
        <v>413</v>
      </c>
      <c r="E248" s="32">
        <v>1975</v>
      </c>
      <c r="F248" s="33">
        <v>3235</v>
      </c>
      <c r="G248" s="34" t="s">
        <v>84</v>
      </c>
    </row>
    <row r="249" spans="1:7" s="43" customFormat="1" x14ac:dyDescent="0.25">
      <c r="A249" s="29">
        <v>6595</v>
      </c>
      <c r="B249" s="30" t="s">
        <v>414</v>
      </c>
      <c r="C249" s="31" t="s">
        <v>415</v>
      </c>
      <c r="D249" s="30" t="s">
        <v>14</v>
      </c>
      <c r="E249" s="32">
        <v>265.60000000000002</v>
      </c>
      <c r="F249" s="33">
        <v>3222</v>
      </c>
      <c r="G249" s="34" t="s">
        <v>21</v>
      </c>
    </row>
    <row r="250" spans="1:7" s="43" customFormat="1" x14ac:dyDescent="0.25">
      <c r="A250" s="29">
        <v>6598</v>
      </c>
      <c r="B250" s="30" t="s">
        <v>416</v>
      </c>
      <c r="C250" s="31" t="s">
        <v>417</v>
      </c>
      <c r="D250" s="30" t="s">
        <v>122</v>
      </c>
      <c r="E250" s="32">
        <v>127.91</v>
      </c>
      <c r="F250" s="33">
        <v>3234</v>
      </c>
      <c r="G250" s="34" t="s">
        <v>25</v>
      </c>
    </row>
    <row r="251" spans="1:7" s="43" customFormat="1" x14ac:dyDescent="0.25">
      <c r="A251" s="29">
        <v>6606</v>
      </c>
      <c r="B251" s="30" t="s">
        <v>418</v>
      </c>
      <c r="C251" s="31" t="s">
        <v>419</v>
      </c>
      <c r="D251" s="30" t="s">
        <v>80</v>
      </c>
      <c r="E251" s="32">
        <v>260</v>
      </c>
      <c r="F251" s="33">
        <v>3232</v>
      </c>
      <c r="G251" s="34" t="s">
        <v>38</v>
      </c>
    </row>
    <row r="252" spans="1:7" s="43" customFormat="1" x14ac:dyDescent="0.25">
      <c r="A252" s="29">
        <v>6614</v>
      </c>
      <c r="B252" s="30" t="s">
        <v>420</v>
      </c>
      <c r="C252" s="31" t="s">
        <v>421</v>
      </c>
      <c r="D252" s="30" t="s">
        <v>51</v>
      </c>
      <c r="E252" s="32">
        <v>1806.32</v>
      </c>
      <c r="F252" s="33">
        <v>3223</v>
      </c>
      <c r="G252" s="34" t="s">
        <v>62</v>
      </c>
    </row>
    <row r="253" spans="1:7" s="43" customFormat="1" x14ac:dyDescent="0.25">
      <c r="A253" s="29">
        <v>6620</v>
      </c>
      <c r="B253" s="30" t="s">
        <v>422</v>
      </c>
      <c r="C253" s="31" t="s">
        <v>423</v>
      </c>
      <c r="D253" s="30" t="s">
        <v>14</v>
      </c>
      <c r="E253" s="32">
        <v>37</v>
      </c>
      <c r="F253" s="33">
        <v>3239</v>
      </c>
      <c r="G253" s="34" t="s">
        <v>57</v>
      </c>
    </row>
    <row r="254" spans="1:7" s="43" customFormat="1" x14ac:dyDescent="0.25">
      <c r="A254" s="29">
        <v>6634</v>
      </c>
      <c r="B254" s="30" t="s">
        <v>424</v>
      </c>
      <c r="C254" s="31" t="s">
        <v>425</v>
      </c>
      <c r="D254" s="30" t="s">
        <v>426</v>
      </c>
      <c r="E254" s="32">
        <v>1000</v>
      </c>
      <c r="F254" s="33">
        <v>3239</v>
      </c>
      <c r="G254" s="34" t="s">
        <v>57</v>
      </c>
    </row>
    <row r="255" spans="1:7" s="43" customFormat="1" x14ac:dyDescent="0.25">
      <c r="A255" s="29">
        <v>6639</v>
      </c>
      <c r="B255" s="30" t="s">
        <v>427</v>
      </c>
      <c r="C255" s="31" t="s">
        <v>428</v>
      </c>
      <c r="D255" s="30" t="s">
        <v>106</v>
      </c>
      <c r="E255" s="32">
        <v>4150</v>
      </c>
      <c r="F255" s="33">
        <v>3239</v>
      </c>
      <c r="G255" s="34" t="s">
        <v>57</v>
      </c>
    </row>
    <row r="256" spans="1:7" s="43" customFormat="1" x14ac:dyDescent="0.25">
      <c r="A256" s="29">
        <v>6641</v>
      </c>
      <c r="B256" s="30" t="s">
        <v>429</v>
      </c>
      <c r="C256" s="31" t="s">
        <v>430</v>
      </c>
      <c r="D256" s="30" t="s">
        <v>14</v>
      </c>
      <c r="E256" s="32">
        <v>1050</v>
      </c>
      <c r="F256" s="33">
        <v>3235</v>
      </c>
      <c r="G256" s="34" t="s">
        <v>84</v>
      </c>
    </row>
    <row r="257" spans="1:7" s="43" customFormat="1" x14ac:dyDescent="0.25">
      <c r="A257" s="29">
        <v>6651</v>
      </c>
      <c r="B257" s="30" t="s">
        <v>431</v>
      </c>
      <c r="C257" s="31" t="s">
        <v>432</v>
      </c>
      <c r="D257" s="30" t="s">
        <v>14</v>
      </c>
      <c r="E257" s="32">
        <v>289.75</v>
      </c>
      <c r="F257" s="33">
        <v>3239</v>
      </c>
      <c r="G257" s="34" t="s">
        <v>57</v>
      </c>
    </row>
    <row r="258" spans="1:7" s="43" customFormat="1" x14ac:dyDescent="0.25">
      <c r="A258" s="29">
        <v>6673</v>
      </c>
      <c r="B258" s="30" t="s">
        <v>433</v>
      </c>
      <c r="C258" s="31" t="s">
        <v>434</v>
      </c>
      <c r="D258" s="30" t="s">
        <v>117</v>
      </c>
      <c r="E258" s="32">
        <v>1625</v>
      </c>
      <c r="F258" s="33">
        <v>3239</v>
      </c>
      <c r="G258" s="34" t="s">
        <v>57</v>
      </c>
    </row>
    <row r="259" spans="1:7" s="43" customFormat="1" x14ac:dyDescent="0.25">
      <c r="A259" s="29">
        <v>6674</v>
      </c>
      <c r="B259" s="30" t="s">
        <v>435</v>
      </c>
      <c r="C259" s="31" t="s">
        <v>436</v>
      </c>
      <c r="D259" s="30" t="s">
        <v>437</v>
      </c>
      <c r="E259" s="32">
        <v>4849.74</v>
      </c>
      <c r="F259" s="33">
        <v>3239</v>
      </c>
      <c r="G259" s="34" t="s">
        <v>57</v>
      </c>
    </row>
    <row r="260" spans="1:7" s="43" customFormat="1" x14ac:dyDescent="0.25">
      <c r="A260" s="29">
        <v>6675</v>
      </c>
      <c r="B260" s="30" t="s">
        <v>438</v>
      </c>
      <c r="C260" s="31" t="s">
        <v>439</v>
      </c>
      <c r="D260" s="30" t="s">
        <v>440</v>
      </c>
      <c r="E260" s="32">
        <v>21.14</v>
      </c>
      <c r="F260" s="33">
        <v>3234</v>
      </c>
      <c r="G260" s="34" t="s">
        <v>25</v>
      </c>
    </row>
    <row r="261" spans="1:7" s="43" customFormat="1" x14ac:dyDescent="0.25">
      <c r="A261" s="29">
        <v>6704</v>
      </c>
      <c r="B261" s="30" t="s">
        <v>441</v>
      </c>
      <c r="C261" s="31" t="s">
        <v>442</v>
      </c>
      <c r="D261" s="30" t="s">
        <v>14</v>
      </c>
      <c r="E261" s="32">
        <v>191.16</v>
      </c>
      <c r="F261" s="33">
        <v>3234</v>
      </c>
      <c r="G261" s="34" t="s">
        <v>25</v>
      </c>
    </row>
    <row r="262" spans="1:7" s="43" customFormat="1" x14ac:dyDescent="0.25">
      <c r="A262" s="29">
        <v>6715</v>
      </c>
      <c r="B262" s="30" t="s">
        <v>443</v>
      </c>
      <c r="C262" s="31" t="s">
        <v>444</v>
      </c>
      <c r="D262" s="30" t="s">
        <v>31</v>
      </c>
      <c r="E262" s="32">
        <v>987.5</v>
      </c>
      <c r="F262" s="33">
        <v>3232</v>
      </c>
      <c r="G262" s="34" t="s">
        <v>38</v>
      </c>
    </row>
    <row r="263" spans="1:7" s="43" customFormat="1" x14ac:dyDescent="0.25">
      <c r="A263" s="29">
        <v>6734</v>
      </c>
      <c r="B263" s="30" t="s">
        <v>445</v>
      </c>
      <c r="C263" s="31" t="s">
        <v>446</v>
      </c>
      <c r="D263" s="30" t="s">
        <v>14</v>
      </c>
      <c r="E263" s="32">
        <v>606.25</v>
      </c>
      <c r="F263" s="33">
        <v>3222</v>
      </c>
      <c r="G263" s="34" t="s">
        <v>21</v>
      </c>
    </row>
    <row r="264" spans="1:7" s="43" customFormat="1" x14ac:dyDescent="0.25">
      <c r="A264" s="29">
        <v>6736</v>
      </c>
      <c r="B264" s="30" t="s">
        <v>447</v>
      </c>
      <c r="C264" s="31" t="s">
        <v>448</v>
      </c>
      <c r="D264" s="30" t="s">
        <v>14</v>
      </c>
      <c r="E264" s="32">
        <v>5887.5</v>
      </c>
      <c r="F264" s="33">
        <v>3239</v>
      </c>
      <c r="G264" s="34" t="s">
        <v>57</v>
      </c>
    </row>
    <row r="265" spans="1:7" s="43" customFormat="1" x14ac:dyDescent="0.25">
      <c r="A265" s="29">
        <v>675</v>
      </c>
      <c r="B265" s="30" t="s">
        <v>449</v>
      </c>
      <c r="C265" s="31" t="s">
        <v>450</v>
      </c>
      <c r="D265" s="30" t="s">
        <v>14</v>
      </c>
      <c r="E265" s="32">
        <v>265.44</v>
      </c>
      <c r="F265" s="33">
        <v>3213</v>
      </c>
      <c r="G265" s="34" t="s">
        <v>200</v>
      </c>
    </row>
    <row r="266" spans="1:7" s="43" customFormat="1" x14ac:dyDescent="0.25">
      <c r="A266" s="29">
        <v>6754</v>
      </c>
      <c r="B266" s="30" t="s">
        <v>451</v>
      </c>
      <c r="C266" s="31" t="s">
        <v>452</v>
      </c>
      <c r="D266" s="30" t="s">
        <v>44</v>
      </c>
      <c r="E266" s="32">
        <v>10900</v>
      </c>
      <c r="F266" s="33">
        <v>3239</v>
      </c>
      <c r="G266" s="34" t="s">
        <v>57</v>
      </c>
    </row>
    <row r="267" spans="1:7" s="43" customFormat="1" x14ac:dyDescent="0.25">
      <c r="A267" s="29">
        <v>6764</v>
      </c>
      <c r="B267" s="30" t="s">
        <v>453</v>
      </c>
      <c r="C267" s="31" t="s">
        <v>454</v>
      </c>
      <c r="D267" s="30" t="s">
        <v>455</v>
      </c>
      <c r="E267" s="32">
        <v>131.4</v>
      </c>
      <c r="F267" s="33">
        <v>3239</v>
      </c>
      <c r="G267" s="34" t="s">
        <v>57</v>
      </c>
    </row>
    <row r="268" spans="1:7" s="43" customFormat="1" x14ac:dyDescent="0.25">
      <c r="A268" s="29">
        <v>6790</v>
      </c>
      <c r="B268" s="30" t="s">
        <v>456</v>
      </c>
      <c r="C268" s="31" t="s">
        <v>457</v>
      </c>
      <c r="D268" s="30" t="s">
        <v>458</v>
      </c>
      <c r="E268" s="32">
        <f>4000-1200</f>
        <v>2800</v>
      </c>
      <c r="F268" s="33">
        <v>3235</v>
      </c>
      <c r="G268" s="34" t="s">
        <v>84</v>
      </c>
    </row>
    <row r="269" spans="1:7" s="43" customFormat="1" x14ac:dyDescent="0.25">
      <c r="A269" s="29">
        <v>6818</v>
      </c>
      <c r="B269" s="30" t="s">
        <v>459</v>
      </c>
      <c r="C269" s="31" t="s">
        <v>460</v>
      </c>
      <c r="D269" s="30" t="s">
        <v>461</v>
      </c>
      <c r="E269" s="32">
        <v>17442.63</v>
      </c>
      <c r="F269" s="33">
        <v>4124</v>
      </c>
      <c r="G269" s="34" t="s">
        <v>141</v>
      </c>
    </row>
    <row r="270" spans="1:7" s="43" customFormat="1" x14ac:dyDescent="0.25">
      <c r="A270" s="29">
        <v>6832</v>
      </c>
      <c r="B270" s="30" t="s">
        <v>462</v>
      </c>
      <c r="C270" s="31" t="s">
        <v>463</v>
      </c>
      <c r="D270" s="30" t="s">
        <v>14</v>
      </c>
      <c r="E270" s="32">
        <v>75.58</v>
      </c>
      <c r="F270" s="33">
        <v>3239</v>
      </c>
      <c r="G270" s="34" t="s">
        <v>57</v>
      </c>
    </row>
    <row r="271" spans="1:7" s="43" customFormat="1" x14ac:dyDescent="0.25">
      <c r="A271" s="29">
        <v>6837</v>
      </c>
      <c r="B271" s="30" t="s">
        <v>464</v>
      </c>
      <c r="C271" s="31" t="s">
        <v>465</v>
      </c>
      <c r="D271" s="30" t="s">
        <v>466</v>
      </c>
      <c r="E271" s="32">
        <v>63</v>
      </c>
      <c r="F271" s="33">
        <v>3231</v>
      </c>
      <c r="G271" s="34" t="s">
        <v>16</v>
      </c>
    </row>
    <row r="272" spans="1:7" s="43" customFormat="1" x14ac:dyDescent="0.25">
      <c r="A272" s="29">
        <v>6838</v>
      </c>
      <c r="B272" s="30" t="s">
        <v>467</v>
      </c>
      <c r="C272" s="31" t="s">
        <v>468</v>
      </c>
      <c r="D272" s="30" t="s">
        <v>466</v>
      </c>
      <c r="E272" s="32">
        <v>85</v>
      </c>
      <c r="F272" s="33">
        <v>3231</v>
      </c>
      <c r="G272" s="34" t="s">
        <v>16</v>
      </c>
    </row>
    <row r="273" spans="1:7" s="43" customFormat="1" x14ac:dyDescent="0.25">
      <c r="A273" s="29">
        <v>6855</v>
      </c>
      <c r="B273" s="30" t="s">
        <v>469</v>
      </c>
      <c r="C273" s="31" t="s">
        <v>470</v>
      </c>
      <c r="D273" s="30" t="s">
        <v>14</v>
      </c>
      <c r="E273" s="32">
        <v>18.27</v>
      </c>
      <c r="F273" s="33">
        <v>3222</v>
      </c>
      <c r="G273" s="34" t="s">
        <v>21</v>
      </c>
    </row>
    <row r="274" spans="1:7" s="43" customFormat="1" x14ac:dyDescent="0.25">
      <c r="A274" s="29">
        <v>6857</v>
      </c>
      <c r="B274" s="30" t="s">
        <v>471</v>
      </c>
      <c r="C274" s="31" t="s">
        <v>472</v>
      </c>
      <c r="D274" s="30" t="s">
        <v>473</v>
      </c>
      <c r="E274" s="32">
        <v>13.44</v>
      </c>
      <c r="F274" s="33">
        <v>3222</v>
      </c>
      <c r="G274" s="34" t="s">
        <v>21</v>
      </c>
    </row>
    <row r="275" spans="1:7" s="43" customFormat="1" x14ac:dyDescent="0.25">
      <c r="A275" s="29">
        <v>6858</v>
      </c>
      <c r="B275" s="30" t="s">
        <v>474</v>
      </c>
      <c r="C275" s="31" t="s">
        <v>475</v>
      </c>
      <c r="D275" s="30" t="s">
        <v>473</v>
      </c>
      <c r="E275" s="32">
        <v>10.210000000000001</v>
      </c>
      <c r="F275" s="33">
        <v>3222</v>
      </c>
      <c r="G275" s="34" t="s">
        <v>21</v>
      </c>
    </row>
    <row r="276" spans="1:7" s="43" customFormat="1" x14ac:dyDescent="0.25">
      <c r="A276" s="29">
        <v>6869</v>
      </c>
      <c r="B276" s="30" t="s">
        <v>476</v>
      </c>
      <c r="C276" s="31" t="s">
        <v>477</v>
      </c>
      <c r="D276" s="30" t="s">
        <v>478</v>
      </c>
      <c r="E276" s="32">
        <f>3375-1181.25</f>
        <v>2193.75</v>
      </c>
      <c r="F276" s="33">
        <v>3239</v>
      </c>
      <c r="G276" s="34" t="s">
        <v>57</v>
      </c>
    </row>
    <row r="277" spans="1:7" s="43" customFormat="1" x14ac:dyDescent="0.25">
      <c r="A277" s="29">
        <v>687</v>
      </c>
      <c r="B277" s="30" t="s">
        <v>479</v>
      </c>
      <c r="C277" s="31">
        <v>87939104217</v>
      </c>
      <c r="D277" s="30" t="s">
        <v>14</v>
      </c>
      <c r="E277" s="32">
        <f>55+559.61</f>
        <v>614.61</v>
      </c>
      <c r="F277" s="33">
        <v>3431</v>
      </c>
      <c r="G277" s="34" t="s">
        <v>177</v>
      </c>
    </row>
    <row r="278" spans="1:7" s="43" customFormat="1" x14ac:dyDescent="0.25">
      <c r="A278" s="29">
        <v>6875</v>
      </c>
      <c r="B278" s="30" t="s">
        <v>480</v>
      </c>
      <c r="C278" s="31" t="s">
        <v>481</v>
      </c>
      <c r="D278" s="30" t="s">
        <v>68</v>
      </c>
      <c r="E278" s="32">
        <v>1855</v>
      </c>
      <c r="F278" s="33">
        <v>3239</v>
      </c>
      <c r="G278" s="34" t="s">
        <v>57</v>
      </c>
    </row>
    <row r="279" spans="1:7" s="43" customFormat="1" x14ac:dyDescent="0.25">
      <c r="A279" s="29">
        <v>6876</v>
      </c>
      <c r="B279" s="30" t="s">
        <v>482</v>
      </c>
      <c r="C279" s="31" t="s">
        <v>483</v>
      </c>
      <c r="D279" s="30" t="s">
        <v>484</v>
      </c>
      <c r="E279" s="32">
        <v>1909.6</v>
      </c>
      <c r="F279" s="33">
        <v>3239</v>
      </c>
      <c r="G279" s="34" t="s">
        <v>57</v>
      </c>
    </row>
    <row r="280" spans="1:7" s="43" customFormat="1" x14ac:dyDescent="0.25">
      <c r="A280" s="29">
        <v>6892</v>
      </c>
      <c r="B280" s="30" t="s">
        <v>485</v>
      </c>
      <c r="C280" s="31" t="s">
        <v>486</v>
      </c>
      <c r="D280" s="30" t="s">
        <v>44</v>
      </c>
      <c r="E280" s="32">
        <v>2580</v>
      </c>
      <c r="F280" s="33">
        <v>3239</v>
      </c>
      <c r="G280" s="34" t="s">
        <v>57</v>
      </c>
    </row>
    <row r="281" spans="1:7" s="43" customFormat="1" x14ac:dyDescent="0.25">
      <c r="A281" s="29">
        <v>6903</v>
      </c>
      <c r="B281" s="30" t="s">
        <v>487</v>
      </c>
      <c r="C281" s="31" t="s">
        <v>488</v>
      </c>
      <c r="D281" s="30" t="s">
        <v>14</v>
      </c>
      <c r="E281" s="32">
        <v>44.75</v>
      </c>
      <c r="F281" s="33">
        <v>3222</v>
      </c>
      <c r="G281" s="34" t="s">
        <v>21</v>
      </c>
    </row>
    <row r="282" spans="1:7" s="43" customFormat="1" x14ac:dyDescent="0.25">
      <c r="A282" s="29">
        <v>6904</v>
      </c>
      <c r="B282" s="30" t="s">
        <v>489</v>
      </c>
      <c r="C282" s="31" t="s">
        <v>490</v>
      </c>
      <c r="D282" s="30" t="s">
        <v>159</v>
      </c>
      <c r="E282" s="32">
        <v>69.83</v>
      </c>
      <c r="F282" s="33">
        <v>3222</v>
      </c>
      <c r="G282" s="34" t="s">
        <v>21</v>
      </c>
    </row>
    <row r="283" spans="1:7" s="43" customFormat="1" x14ac:dyDescent="0.25">
      <c r="A283" s="29">
        <v>6905</v>
      </c>
      <c r="B283" s="30" t="s">
        <v>491</v>
      </c>
      <c r="C283" s="31" t="s">
        <v>492</v>
      </c>
      <c r="D283" s="30" t="s">
        <v>188</v>
      </c>
      <c r="E283" s="32">
        <v>300</v>
      </c>
      <c r="F283" s="33">
        <v>3239</v>
      </c>
      <c r="G283" s="34" t="s">
        <v>57</v>
      </c>
    </row>
    <row r="284" spans="1:7" s="43" customFormat="1" x14ac:dyDescent="0.25">
      <c r="A284" s="29">
        <v>6910</v>
      </c>
      <c r="B284" s="30" t="s">
        <v>493</v>
      </c>
      <c r="C284" s="31" t="s">
        <v>494</v>
      </c>
      <c r="D284" s="30" t="s">
        <v>28</v>
      </c>
      <c r="E284" s="32">
        <v>2300</v>
      </c>
      <c r="F284" s="33">
        <v>3239</v>
      </c>
      <c r="G284" s="34" t="s">
        <v>57</v>
      </c>
    </row>
    <row r="285" spans="1:7" s="43" customFormat="1" ht="30" x14ac:dyDescent="0.25">
      <c r="A285" s="29">
        <v>6917</v>
      </c>
      <c r="B285" s="45" t="s">
        <v>495</v>
      </c>
      <c r="C285" s="31">
        <v>97104068186</v>
      </c>
      <c r="D285" s="30" t="s">
        <v>14</v>
      </c>
      <c r="E285" s="32">
        <v>1000</v>
      </c>
      <c r="F285" s="33">
        <v>3953</v>
      </c>
      <c r="G285" s="34" t="s">
        <v>254</v>
      </c>
    </row>
    <row r="286" spans="1:7" s="43" customFormat="1" x14ac:dyDescent="0.25">
      <c r="A286" s="29">
        <v>6919</v>
      </c>
      <c r="B286" s="30" t="s">
        <v>496</v>
      </c>
      <c r="C286" s="31" t="s">
        <v>497</v>
      </c>
      <c r="D286" s="30" t="s">
        <v>498</v>
      </c>
      <c r="E286" s="32">
        <v>118</v>
      </c>
      <c r="F286" s="33">
        <v>3225</v>
      </c>
      <c r="G286" s="34" t="s">
        <v>34</v>
      </c>
    </row>
    <row r="287" spans="1:7" s="43" customFormat="1" x14ac:dyDescent="0.25">
      <c r="A287" s="29">
        <v>6922</v>
      </c>
      <c r="B287" s="30" t="s">
        <v>499</v>
      </c>
      <c r="C287" s="31">
        <v>39147751117</v>
      </c>
      <c r="D287" s="30" t="s">
        <v>500</v>
      </c>
      <c r="E287" s="32">
        <v>1000</v>
      </c>
      <c r="F287" s="33">
        <v>3953</v>
      </c>
      <c r="G287" s="34" t="s">
        <v>254</v>
      </c>
    </row>
    <row r="288" spans="1:7" s="43" customFormat="1" x14ac:dyDescent="0.25">
      <c r="A288" s="29">
        <v>6926</v>
      </c>
      <c r="B288" s="30" t="s">
        <v>501</v>
      </c>
      <c r="C288" s="31" t="s">
        <v>502</v>
      </c>
      <c r="D288" s="30" t="s">
        <v>503</v>
      </c>
      <c r="E288" s="32">
        <v>640.61</v>
      </c>
      <c r="F288" s="33">
        <v>3232</v>
      </c>
      <c r="G288" s="34" t="s">
        <v>38</v>
      </c>
    </row>
    <row r="289" spans="1:7" s="43" customFormat="1" x14ac:dyDescent="0.25">
      <c r="A289" s="29">
        <v>6931</v>
      </c>
      <c r="B289" s="30" t="s">
        <v>504</v>
      </c>
      <c r="C289" s="31" t="s">
        <v>505</v>
      </c>
      <c r="D289" s="30" t="s">
        <v>14</v>
      </c>
      <c r="E289" s="32">
        <v>1250</v>
      </c>
      <c r="F289" s="33">
        <v>3239</v>
      </c>
      <c r="G289" s="34" t="s">
        <v>57</v>
      </c>
    </row>
    <row r="290" spans="1:7" s="43" customFormat="1" x14ac:dyDescent="0.25">
      <c r="A290" s="29">
        <v>6934</v>
      </c>
      <c r="B290" s="30" t="s">
        <v>506</v>
      </c>
      <c r="C290" s="31" t="s">
        <v>507</v>
      </c>
      <c r="D290" s="30" t="s">
        <v>498</v>
      </c>
      <c r="E290" s="32">
        <v>875</v>
      </c>
      <c r="F290" s="33">
        <v>3239</v>
      </c>
      <c r="G290" s="34" t="s">
        <v>57</v>
      </c>
    </row>
    <row r="291" spans="1:7" s="43" customFormat="1" x14ac:dyDescent="0.25">
      <c r="A291" s="29">
        <v>6935</v>
      </c>
      <c r="B291" s="30" t="s">
        <v>508</v>
      </c>
      <c r="C291" s="31" t="s">
        <v>509</v>
      </c>
      <c r="D291" s="30" t="s">
        <v>44</v>
      </c>
      <c r="E291" s="32">
        <v>152.46</v>
      </c>
      <c r="F291" s="33">
        <v>3222</v>
      </c>
      <c r="G291" s="34" t="s">
        <v>21</v>
      </c>
    </row>
    <row r="292" spans="1:7" s="43" customFormat="1" x14ac:dyDescent="0.25">
      <c r="A292" s="29">
        <v>6938</v>
      </c>
      <c r="B292" s="30" t="s">
        <v>510</v>
      </c>
      <c r="C292" s="31" t="s">
        <v>511</v>
      </c>
      <c r="D292" s="30" t="s">
        <v>512</v>
      </c>
      <c r="E292" s="32">
        <v>612.5</v>
      </c>
      <c r="F292" s="33">
        <v>3239</v>
      </c>
      <c r="G292" s="34" t="s">
        <v>57</v>
      </c>
    </row>
    <row r="293" spans="1:7" s="43" customFormat="1" x14ac:dyDescent="0.25">
      <c r="A293" s="29">
        <v>6939</v>
      </c>
      <c r="B293" s="30" t="s">
        <v>513</v>
      </c>
      <c r="C293" s="31" t="s">
        <v>514</v>
      </c>
      <c r="D293" s="30" t="s">
        <v>413</v>
      </c>
      <c r="E293" s="32">
        <v>34.200000000000003</v>
      </c>
      <c r="F293" s="33">
        <v>3222</v>
      </c>
      <c r="G293" s="34" t="s">
        <v>21</v>
      </c>
    </row>
    <row r="294" spans="1:7" s="43" customFormat="1" x14ac:dyDescent="0.25">
      <c r="A294" s="29">
        <v>6940</v>
      </c>
      <c r="B294" s="30" t="s">
        <v>515</v>
      </c>
      <c r="C294" s="31" t="s">
        <v>516</v>
      </c>
      <c r="D294" s="30" t="s">
        <v>517</v>
      </c>
      <c r="E294" s="32">
        <v>13.13</v>
      </c>
      <c r="F294" s="33">
        <v>3222</v>
      </c>
      <c r="G294" s="34" t="s">
        <v>21</v>
      </c>
    </row>
    <row r="295" spans="1:7" s="43" customFormat="1" x14ac:dyDescent="0.25">
      <c r="A295" s="29">
        <v>6942</v>
      </c>
      <c r="B295" s="30" t="s">
        <v>518</v>
      </c>
      <c r="C295" s="31" t="s">
        <v>519</v>
      </c>
      <c r="D295" s="30" t="s">
        <v>520</v>
      </c>
      <c r="E295" s="32">
        <v>21.87</v>
      </c>
      <c r="F295" s="33">
        <v>3222</v>
      </c>
      <c r="G295" s="34" t="s">
        <v>21</v>
      </c>
    </row>
    <row r="296" spans="1:7" s="43" customFormat="1" x14ac:dyDescent="0.25">
      <c r="A296" s="29">
        <v>6942</v>
      </c>
      <c r="B296" s="30" t="s">
        <v>518</v>
      </c>
      <c r="C296" s="31" t="s">
        <v>519</v>
      </c>
      <c r="D296" s="30" t="s">
        <v>520</v>
      </c>
      <c r="E296" s="32">
        <v>44.5</v>
      </c>
      <c r="F296" s="33">
        <v>3225</v>
      </c>
      <c r="G296" s="34" t="s">
        <v>34</v>
      </c>
    </row>
    <row r="297" spans="1:7" s="43" customFormat="1" x14ac:dyDescent="0.25">
      <c r="A297" s="29"/>
      <c r="B297" s="30" t="s">
        <v>17</v>
      </c>
      <c r="C297" s="31" t="s">
        <v>17</v>
      </c>
      <c r="D297" s="37" t="s">
        <v>18</v>
      </c>
      <c r="E297" s="38">
        <f>E295+E296</f>
        <v>66.37</v>
      </c>
      <c r="F297" s="33"/>
      <c r="G297" s="34" t="s">
        <v>17</v>
      </c>
    </row>
    <row r="298" spans="1:7" s="43" customFormat="1" x14ac:dyDescent="0.25">
      <c r="A298" s="29">
        <v>6953</v>
      </c>
      <c r="B298" s="30" t="s">
        <v>521</v>
      </c>
      <c r="C298" s="31" t="s">
        <v>522</v>
      </c>
      <c r="D298" s="30" t="s">
        <v>523</v>
      </c>
      <c r="E298" s="32">
        <v>23.71</v>
      </c>
      <c r="F298" s="33">
        <v>3222</v>
      </c>
      <c r="G298" s="34" t="s">
        <v>21</v>
      </c>
    </row>
    <row r="299" spans="1:7" s="43" customFormat="1" x14ac:dyDescent="0.25">
      <c r="A299" s="29">
        <v>6954</v>
      </c>
      <c r="B299" s="30" t="s">
        <v>524</v>
      </c>
      <c r="C299" s="31" t="s">
        <v>525</v>
      </c>
      <c r="D299" s="30" t="s">
        <v>526</v>
      </c>
      <c r="E299" s="32">
        <v>31.5</v>
      </c>
      <c r="F299" s="33">
        <v>3222</v>
      </c>
      <c r="G299" s="34" t="s">
        <v>21</v>
      </c>
    </row>
    <row r="300" spans="1:7" s="43" customFormat="1" x14ac:dyDescent="0.25">
      <c r="A300" s="29">
        <v>6955</v>
      </c>
      <c r="B300" s="30" t="s">
        <v>527</v>
      </c>
      <c r="C300" s="31" t="s">
        <v>528</v>
      </c>
      <c r="D300" s="30" t="s">
        <v>473</v>
      </c>
      <c r="E300" s="32">
        <v>15.6</v>
      </c>
      <c r="F300" s="33">
        <v>3222</v>
      </c>
      <c r="G300" s="34" t="s">
        <v>21</v>
      </c>
    </row>
    <row r="301" spans="1:7" s="43" customFormat="1" x14ac:dyDescent="0.25">
      <c r="A301" s="29">
        <v>6956</v>
      </c>
      <c r="B301" s="30" t="s">
        <v>529</v>
      </c>
      <c r="C301" s="31" t="s">
        <v>530</v>
      </c>
      <c r="D301" s="30" t="s">
        <v>210</v>
      </c>
      <c r="E301" s="32">
        <v>33.72</v>
      </c>
      <c r="F301" s="33">
        <v>3222</v>
      </c>
      <c r="G301" s="34" t="s">
        <v>21</v>
      </c>
    </row>
    <row r="302" spans="1:7" s="43" customFormat="1" x14ac:dyDescent="0.25">
      <c r="A302" s="29">
        <v>6957</v>
      </c>
      <c r="B302" s="30" t="s">
        <v>531</v>
      </c>
      <c r="C302" s="31" t="s">
        <v>532</v>
      </c>
      <c r="D302" s="30" t="s">
        <v>533</v>
      </c>
      <c r="E302" s="32">
        <v>231.14</v>
      </c>
      <c r="F302" s="33">
        <v>3223</v>
      </c>
      <c r="G302" s="34" t="s">
        <v>62</v>
      </c>
    </row>
    <row r="303" spans="1:7" s="43" customFormat="1" x14ac:dyDescent="0.25">
      <c r="A303" s="29">
        <v>6958</v>
      </c>
      <c r="B303" s="30" t="s">
        <v>534</v>
      </c>
      <c r="C303" s="31" t="s">
        <v>535</v>
      </c>
      <c r="D303" s="30" t="s">
        <v>14</v>
      </c>
      <c r="E303" s="32">
        <v>6.54</v>
      </c>
      <c r="F303" s="33">
        <v>3223</v>
      </c>
      <c r="G303" s="34" t="s">
        <v>62</v>
      </c>
    </row>
    <row r="304" spans="1:7" s="43" customFormat="1" x14ac:dyDescent="0.25">
      <c r="A304" s="29">
        <v>79</v>
      </c>
      <c r="B304" s="30" t="s">
        <v>536</v>
      </c>
      <c r="C304" s="31" t="s">
        <v>537</v>
      </c>
      <c r="D304" s="30" t="s">
        <v>14</v>
      </c>
      <c r="E304" s="32">
        <v>350</v>
      </c>
      <c r="F304" s="33">
        <v>3213</v>
      </c>
      <c r="G304" s="34" t="s">
        <v>200</v>
      </c>
    </row>
    <row r="305" spans="1:7" x14ac:dyDescent="0.25">
      <c r="A305" s="29">
        <v>89</v>
      </c>
      <c r="B305" s="30" t="s">
        <v>538</v>
      </c>
      <c r="C305" s="31" t="s">
        <v>539</v>
      </c>
      <c r="D305" s="30" t="s">
        <v>437</v>
      </c>
      <c r="E305" s="32">
        <v>893.55</v>
      </c>
      <c r="F305" s="33">
        <v>3222</v>
      </c>
      <c r="G305" s="34" t="s">
        <v>21</v>
      </c>
    </row>
    <row r="306" spans="1:7" x14ac:dyDescent="0.25">
      <c r="A306" s="29">
        <v>936</v>
      </c>
      <c r="B306" s="30" t="s">
        <v>540</v>
      </c>
      <c r="C306" s="31" t="s">
        <v>541</v>
      </c>
      <c r="D306" s="30" t="s">
        <v>542</v>
      </c>
      <c r="E306" s="32">
        <v>1122.0999999999999</v>
      </c>
      <c r="F306" s="33">
        <v>3222</v>
      </c>
      <c r="G306" s="34" t="s">
        <v>21</v>
      </c>
    </row>
    <row r="307" spans="1:7" x14ac:dyDescent="0.25">
      <c r="A307" s="29">
        <v>96</v>
      </c>
      <c r="B307" s="30" t="s">
        <v>543</v>
      </c>
      <c r="C307" s="31" t="s">
        <v>544</v>
      </c>
      <c r="D307" s="30" t="s">
        <v>83</v>
      </c>
      <c r="E307" s="32">
        <v>1012.5</v>
      </c>
      <c r="F307" s="33">
        <v>3239</v>
      </c>
      <c r="G307" s="34" t="s">
        <v>57</v>
      </c>
    </row>
    <row r="308" spans="1:7" x14ac:dyDescent="0.25">
      <c r="A308" s="29">
        <v>975</v>
      </c>
      <c r="B308" s="30" t="s">
        <v>545</v>
      </c>
      <c r="C308" s="31" t="s">
        <v>546</v>
      </c>
      <c r="D308" s="30" t="s">
        <v>14</v>
      </c>
      <c r="E308" s="32">
        <v>850.3</v>
      </c>
      <c r="F308" s="33">
        <v>3232</v>
      </c>
      <c r="G308" s="34" t="s">
        <v>38</v>
      </c>
    </row>
    <row r="309" spans="1:7" x14ac:dyDescent="0.25">
      <c r="A309" s="46" t="s">
        <v>547</v>
      </c>
      <c r="B309" s="47"/>
      <c r="C309" s="48"/>
      <c r="D309" s="49"/>
      <c r="E309" s="50">
        <f>SUM(E14:E308)-E16-E19-E26-E31-E42-E48-E54-E60-E64-E68-E77-E85-E89-E99-E116-E120-E123-E137-E146-E159-E166-E171-E197-E209-E218-E234-E297</f>
        <v>865320.98000000091</v>
      </c>
      <c r="F309" s="51"/>
      <c r="G309" s="52"/>
    </row>
    <row r="310" spans="1:7" x14ac:dyDescent="0.25">
      <c r="A310" s="53"/>
      <c r="B310" s="54"/>
      <c r="C310" s="31"/>
      <c r="D310" s="30"/>
      <c r="E310" s="32"/>
      <c r="F310" s="33"/>
      <c r="G310" s="34"/>
    </row>
    <row r="311" spans="1:7" x14ac:dyDescent="0.25">
      <c r="A311" s="55" t="s">
        <v>548</v>
      </c>
      <c r="B311" s="49"/>
      <c r="C311" s="56">
        <v>52634238587</v>
      </c>
      <c r="D311" s="49"/>
      <c r="E311" s="50"/>
      <c r="F311" s="51"/>
      <c r="G311" s="52"/>
    </row>
    <row r="312" spans="1:7" ht="45" x14ac:dyDescent="0.25">
      <c r="A312" s="57"/>
      <c r="B312" s="30"/>
      <c r="C312" s="58"/>
      <c r="D312" s="30"/>
      <c r="E312" s="32">
        <v>1707.78</v>
      </c>
      <c r="F312" s="33">
        <v>23921</v>
      </c>
      <c r="G312" s="59" t="s">
        <v>549</v>
      </c>
    </row>
    <row r="313" spans="1:7" x14ac:dyDescent="0.25">
      <c r="A313" s="57"/>
      <c r="B313" s="30"/>
      <c r="C313" s="58"/>
      <c r="D313" s="30"/>
      <c r="E313" s="32">
        <v>504</v>
      </c>
      <c r="F313" s="33">
        <v>3295</v>
      </c>
      <c r="G313" s="59" t="s">
        <v>71</v>
      </c>
    </row>
    <row r="314" spans="1:7" x14ac:dyDescent="0.25">
      <c r="A314" s="55" t="s">
        <v>550</v>
      </c>
      <c r="B314" s="49"/>
      <c r="C314" s="48"/>
      <c r="D314" s="49"/>
      <c r="E314" s="50">
        <f>E312+E313</f>
        <v>2211.7799999999997</v>
      </c>
      <c r="F314" s="51"/>
      <c r="G314" s="52"/>
    </row>
    <row r="315" spans="1:7" x14ac:dyDescent="0.25">
      <c r="A315" s="60"/>
      <c r="B315" s="61"/>
      <c r="C315" s="62"/>
      <c r="D315" s="63"/>
      <c r="E315" s="40"/>
      <c r="F315" s="64"/>
      <c r="G315" s="65"/>
    </row>
    <row r="316" spans="1:7" x14ac:dyDescent="0.25">
      <c r="A316" s="55" t="s">
        <v>551</v>
      </c>
      <c r="B316" s="49"/>
      <c r="C316" s="56"/>
      <c r="D316" s="49"/>
      <c r="E316" s="50"/>
      <c r="F316" s="51"/>
      <c r="G316" s="52"/>
    </row>
    <row r="317" spans="1:7" x14ac:dyDescent="0.25">
      <c r="A317" s="66">
        <v>5152</v>
      </c>
      <c r="B317" s="30" t="s">
        <v>552</v>
      </c>
      <c r="C317" s="58" t="s">
        <v>553</v>
      </c>
      <c r="D317" s="30" t="s">
        <v>458</v>
      </c>
      <c r="E317" s="32">
        <v>4706.25</v>
      </c>
      <c r="F317" s="33">
        <v>3235</v>
      </c>
      <c r="G317" s="59" t="s">
        <v>84</v>
      </c>
    </row>
    <row r="318" spans="1:7" x14ac:dyDescent="0.25">
      <c r="A318" s="55" t="s">
        <v>554</v>
      </c>
      <c r="B318" s="49"/>
      <c r="C318" s="56"/>
      <c r="D318" s="49"/>
      <c r="E318" s="50">
        <f>E317</f>
        <v>4706.25</v>
      </c>
      <c r="F318" s="51"/>
      <c r="G318" s="52"/>
    </row>
    <row r="319" spans="1:7" x14ac:dyDescent="0.25">
      <c r="E319" s="67"/>
      <c r="F319" s="68"/>
      <c r="G319" s="69"/>
    </row>
    <row r="320" spans="1:7" x14ac:dyDescent="0.25">
      <c r="A320" s="55" t="s">
        <v>555</v>
      </c>
      <c r="B320" s="49"/>
      <c r="C320" s="56"/>
      <c r="D320" s="49"/>
      <c r="E320" s="50"/>
      <c r="F320" s="70"/>
      <c r="G320" s="52"/>
    </row>
    <row r="321" spans="1:7" x14ac:dyDescent="0.25">
      <c r="A321" s="57"/>
      <c r="B321" s="30"/>
      <c r="C321" s="58"/>
      <c r="D321" s="32"/>
      <c r="E321" s="32">
        <f>19227.12+71.65</f>
        <v>19298.77</v>
      </c>
      <c r="F321" s="44">
        <v>3211</v>
      </c>
      <c r="G321" s="59" t="s">
        <v>556</v>
      </c>
    </row>
    <row r="322" spans="1:7" x14ac:dyDescent="0.25">
      <c r="A322" s="57"/>
      <c r="B322" s="30"/>
      <c r="C322" s="58"/>
      <c r="D322" s="30"/>
      <c r="E322" s="32">
        <v>6189.64</v>
      </c>
      <c r="F322" s="44">
        <v>3211</v>
      </c>
      <c r="G322" s="59" t="s">
        <v>557</v>
      </c>
    </row>
    <row r="323" spans="1:7" x14ac:dyDescent="0.25">
      <c r="A323" s="57"/>
      <c r="B323" s="30"/>
      <c r="C323" s="58"/>
      <c r="D323" s="30"/>
      <c r="E323" s="32"/>
      <c r="F323" s="44"/>
      <c r="G323" s="59"/>
    </row>
    <row r="324" spans="1:7" x14ac:dyDescent="0.25">
      <c r="A324" s="57"/>
      <c r="B324" s="30"/>
      <c r="C324" s="58"/>
      <c r="D324" s="32"/>
      <c r="E324" s="32">
        <f>463809.66-14375.87+69385.32+129541.13</f>
        <v>648360.24</v>
      </c>
      <c r="F324" s="44">
        <v>3111</v>
      </c>
      <c r="G324" s="59" t="s">
        <v>558</v>
      </c>
    </row>
    <row r="325" spans="1:7" x14ac:dyDescent="0.25">
      <c r="A325" s="57"/>
      <c r="B325" s="30"/>
      <c r="C325" s="58"/>
      <c r="D325" s="32"/>
      <c r="E325" s="32">
        <v>3199.54</v>
      </c>
      <c r="F325" s="44">
        <v>3131</v>
      </c>
      <c r="G325" s="59" t="s">
        <v>559</v>
      </c>
    </row>
    <row r="326" spans="1:7" x14ac:dyDescent="0.25">
      <c r="A326" s="57"/>
      <c r="B326" s="30"/>
      <c r="C326" s="58"/>
      <c r="D326" s="32"/>
      <c r="E326" s="32">
        <v>102765.59</v>
      </c>
      <c r="F326" s="44">
        <v>3132</v>
      </c>
      <c r="G326" s="59" t="s">
        <v>560</v>
      </c>
    </row>
    <row r="327" spans="1:7" x14ac:dyDescent="0.25">
      <c r="A327" s="57"/>
      <c r="B327" s="30"/>
      <c r="C327" s="58"/>
      <c r="D327" s="32"/>
      <c r="E327" s="32">
        <v>14375.87</v>
      </c>
      <c r="F327" s="44">
        <v>3212</v>
      </c>
      <c r="G327" s="59" t="s">
        <v>561</v>
      </c>
    </row>
    <row r="328" spans="1:7" x14ac:dyDescent="0.25">
      <c r="A328" s="57"/>
      <c r="B328" s="30"/>
      <c r="C328" s="58"/>
      <c r="D328" s="30"/>
      <c r="E328" s="32">
        <f>43.49+1176+441.44+441.44+615.08+1400+899.89</f>
        <v>5017.34</v>
      </c>
      <c r="F328" s="44">
        <v>3121</v>
      </c>
      <c r="G328" s="59" t="s">
        <v>562</v>
      </c>
    </row>
    <row r="329" spans="1:7" x14ac:dyDescent="0.25">
      <c r="A329" s="55" t="s">
        <v>563</v>
      </c>
      <c r="B329" s="49"/>
      <c r="C329" s="56"/>
      <c r="D329" s="49"/>
      <c r="E329" s="50">
        <f>SUM(E321:E328)</f>
        <v>799206.99</v>
      </c>
      <c r="F329" s="70"/>
      <c r="G329" s="52"/>
    </row>
    <row r="330" spans="1:7" x14ac:dyDescent="0.25">
      <c r="A330"/>
    </row>
    <row r="331" spans="1:7" x14ac:dyDescent="0.25">
      <c r="A331" s="71" t="s">
        <v>564</v>
      </c>
      <c r="B331" s="72"/>
      <c r="C331" s="73"/>
      <c r="D331" s="72"/>
      <c r="E331" s="74"/>
      <c r="F331" s="75"/>
      <c r="G331" s="76"/>
    </row>
    <row r="332" spans="1:7" x14ac:dyDescent="0.25">
      <c r="A332" s="77"/>
      <c r="B332" s="78" t="s">
        <v>565</v>
      </c>
      <c r="C332" s="79"/>
      <c r="D332" s="78"/>
      <c r="E332" s="80">
        <v>2669.67</v>
      </c>
      <c r="F332" s="44">
        <v>3237</v>
      </c>
      <c r="G332" s="59" t="s">
        <v>566</v>
      </c>
    </row>
    <row r="333" spans="1:7" x14ac:dyDescent="0.25">
      <c r="A333" s="77"/>
      <c r="B333" s="78" t="s">
        <v>567</v>
      </c>
      <c r="C333" s="79"/>
      <c r="D333" s="78"/>
      <c r="E333" s="80">
        <v>39.619999999999997</v>
      </c>
      <c r="F333" s="44">
        <v>3237</v>
      </c>
      <c r="G333" s="59" t="s">
        <v>566</v>
      </c>
    </row>
    <row r="334" spans="1:7" x14ac:dyDescent="0.25">
      <c r="A334" s="77"/>
      <c r="B334" s="78" t="s">
        <v>568</v>
      </c>
      <c r="C334" s="79"/>
      <c r="D334" s="78"/>
      <c r="E334" s="80">
        <v>40.39</v>
      </c>
      <c r="F334" s="44">
        <v>3237</v>
      </c>
      <c r="G334" s="59" t="s">
        <v>566</v>
      </c>
    </row>
    <row r="335" spans="1:7" x14ac:dyDescent="0.25">
      <c r="A335" s="77"/>
      <c r="B335" s="78" t="s">
        <v>569</v>
      </c>
      <c r="C335" s="79"/>
      <c r="D335" s="78"/>
      <c r="E335" s="80">
        <v>1837.61</v>
      </c>
      <c r="F335" s="44">
        <v>3237</v>
      </c>
      <c r="G335" s="59" t="s">
        <v>566</v>
      </c>
    </row>
    <row r="336" spans="1:7" x14ac:dyDescent="0.25">
      <c r="A336" s="77"/>
      <c r="B336" s="78" t="s">
        <v>570</v>
      </c>
      <c r="C336" s="79"/>
      <c r="D336" s="78"/>
      <c r="E336" s="80">
        <v>40.85</v>
      </c>
      <c r="F336" s="44">
        <v>3237</v>
      </c>
      <c r="G336" s="59" t="s">
        <v>566</v>
      </c>
    </row>
    <row r="337" spans="1:7" x14ac:dyDescent="0.25">
      <c r="A337" s="77"/>
      <c r="B337" s="78" t="s">
        <v>571</v>
      </c>
      <c r="C337" s="79"/>
      <c r="D337" s="78"/>
      <c r="E337" s="80">
        <v>41.5</v>
      </c>
      <c r="F337" s="44">
        <v>3237</v>
      </c>
      <c r="G337" s="59" t="s">
        <v>566</v>
      </c>
    </row>
    <row r="338" spans="1:7" x14ac:dyDescent="0.25">
      <c r="A338" s="77"/>
      <c r="B338" s="78" t="s">
        <v>572</v>
      </c>
      <c r="C338" s="79"/>
      <c r="D338" s="78"/>
      <c r="E338" s="80">
        <v>456.42</v>
      </c>
      <c r="F338" s="44">
        <v>3237</v>
      </c>
      <c r="G338" s="59" t="s">
        <v>566</v>
      </c>
    </row>
    <row r="339" spans="1:7" x14ac:dyDescent="0.25">
      <c r="A339" s="77"/>
      <c r="B339" s="78" t="s">
        <v>573</v>
      </c>
      <c r="C339" s="79"/>
      <c r="D339" s="78"/>
      <c r="E339" s="80">
        <v>741.15</v>
      </c>
      <c r="F339" s="44">
        <v>3237</v>
      </c>
      <c r="G339" s="59" t="s">
        <v>566</v>
      </c>
    </row>
    <row r="340" spans="1:7" x14ac:dyDescent="0.25">
      <c r="A340" s="77"/>
      <c r="B340" s="78" t="s">
        <v>574</v>
      </c>
      <c r="C340" s="79"/>
      <c r="D340" s="78"/>
      <c r="E340" s="80">
        <v>187.61</v>
      </c>
      <c r="F340" s="44">
        <v>3237</v>
      </c>
      <c r="G340" s="59" t="s">
        <v>566</v>
      </c>
    </row>
    <row r="341" spans="1:7" x14ac:dyDescent="0.25">
      <c r="A341" s="77"/>
      <c r="B341" s="78" t="s">
        <v>575</v>
      </c>
      <c r="C341" s="79"/>
      <c r="D341" s="78"/>
      <c r="E341" s="80">
        <v>1551.27</v>
      </c>
      <c r="F341" s="44">
        <v>3237</v>
      </c>
      <c r="G341" s="59" t="s">
        <v>566</v>
      </c>
    </row>
    <row r="342" spans="1:7" x14ac:dyDescent="0.25">
      <c r="A342" s="77"/>
      <c r="B342" s="78" t="s">
        <v>576</v>
      </c>
      <c r="C342" s="79"/>
      <c r="D342" s="78"/>
      <c r="E342" s="80">
        <v>82.99</v>
      </c>
      <c r="F342" s="44">
        <v>3237</v>
      </c>
      <c r="G342" s="59" t="s">
        <v>566</v>
      </c>
    </row>
    <row r="343" spans="1:7" x14ac:dyDescent="0.25">
      <c r="A343" s="77"/>
      <c r="B343" s="78" t="s">
        <v>577</v>
      </c>
      <c r="C343" s="79"/>
      <c r="D343" s="78"/>
      <c r="E343" s="80">
        <v>532.91</v>
      </c>
      <c r="F343" s="44">
        <v>3237</v>
      </c>
      <c r="G343" s="59" t="s">
        <v>566</v>
      </c>
    </row>
    <row r="344" spans="1:7" x14ac:dyDescent="0.25">
      <c r="A344" s="77"/>
      <c r="B344" s="78" t="s">
        <v>578</v>
      </c>
      <c r="C344" s="79"/>
      <c r="D344" s="78"/>
      <c r="E344" s="80">
        <v>100.96</v>
      </c>
      <c r="F344" s="44">
        <v>3237</v>
      </c>
      <c r="G344" s="59" t="s">
        <v>566</v>
      </c>
    </row>
    <row r="345" spans="1:7" x14ac:dyDescent="0.25">
      <c r="A345" s="77"/>
      <c r="B345" s="78" t="s">
        <v>579</v>
      </c>
      <c r="C345" s="79"/>
      <c r="D345" s="78"/>
      <c r="E345" s="80">
        <v>83</v>
      </c>
      <c r="F345" s="44">
        <v>3237</v>
      </c>
      <c r="G345" s="59" t="s">
        <v>566</v>
      </c>
    </row>
    <row r="346" spans="1:7" x14ac:dyDescent="0.25">
      <c r="A346" s="77"/>
      <c r="B346" s="78" t="s">
        <v>580</v>
      </c>
      <c r="C346" s="79"/>
      <c r="D346" s="78"/>
      <c r="E346" s="80">
        <v>456.42</v>
      </c>
      <c r="F346" s="44">
        <v>3237</v>
      </c>
      <c r="G346" s="59" t="s">
        <v>566</v>
      </c>
    </row>
    <row r="347" spans="1:7" x14ac:dyDescent="0.25">
      <c r="A347" s="77"/>
      <c r="B347" s="78" t="s">
        <v>581</v>
      </c>
      <c r="C347" s="79"/>
      <c r="D347" s="78"/>
      <c r="E347" s="80">
        <v>228.23</v>
      </c>
      <c r="F347" s="44">
        <v>3237</v>
      </c>
      <c r="G347" s="59" t="s">
        <v>566</v>
      </c>
    </row>
    <row r="348" spans="1:7" x14ac:dyDescent="0.25">
      <c r="A348" s="77"/>
      <c r="B348" s="78" t="s">
        <v>582</v>
      </c>
      <c r="C348" s="79"/>
      <c r="D348" s="78"/>
      <c r="E348" s="80">
        <v>903.6</v>
      </c>
      <c r="F348" s="44">
        <v>3237</v>
      </c>
      <c r="G348" s="59" t="s">
        <v>566</v>
      </c>
    </row>
    <row r="349" spans="1:7" x14ac:dyDescent="0.25">
      <c r="A349" s="77"/>
      <c r="B349" s="78" t="s">
        <v>583</v>
      </c>
      <c r="C349" s="79"/>
      <c r="D349" s="78"/>
      <c r="E349" s="80">
        <v>944.2</v>
      </c>
      <c r="F349" s="44">
        <v>3237</v>
      </c>
      <c r="G349" s="59" t="s">
        <v>566</v>
      </c>
    </row>
    <row r="350" spans="1:7" x14ac:dyDescent="0.25">
      <c r="A350" s="77"/>
      <c r="B350" s="78" t="s">
        <v>584</v>
      </c>
      <c r="C350" s="79"/>
      <c r="D350" s="78"/>
      <c r="E350" s="80">
        <v>269.70999999999998</v>
      </c>
      <c r="F350" s="44">
        <v>3237</v>
      </c>
      <c r="G350" s="59" t="s">
        <v>566</v>
      </c>
    </row>
    <row r="351" spans="1:7" x14ac:dyDescent="0.25">
      <c r="A351" s="77"/>
      <c r="B351" s="78" t="s">
        <v>585</v>
      </c>
      <c r="C351" s="79"/>
      <c r="D351" s="78"/>
      <c r="E351" s="80">
        <v>1177.73</v>
      </c>
      <c r="F351" s="44">
        <v>3237</v>
      </c>
      <c r="G351" s="59" t="s">
        <v>566</v>
      </c>
    </row>
    <row r="352" spans="1:7" x14ac:dyDescent="0.25">
      <c r="A352" s="77"/>
      <c r="B352" s="78" t="s">
        <v>586</v>
      </c>
      <c r="C352" s="79"/>
      <c r="D352" s="78"/>
      <c r="E352" s="80">
        <v>39.619999999999997</v>
      </c>
      <c r="F352" s="44">
        <v>3237</v>
      </c>
      <c r="G352" s="59" t="s">
        <v>566</v>
      </c>
    </row>
    <row r="353" spans="1:7" x14ac:dyDescent="0.25">
      <c r="A353" s="77"/>
      <c r="B353" s="78" t="s">
        <v>587</v>
      </c>
      <c r="C353" s="79"/>
      <c r="D353" s="78"/>
      <c r="E353" s="80">
        <v>822.63</v>
      </c>
      <c r="F353" s="44">
        <v>3237</v>
      </c>
      <c r="G353" s="59" t="s">
        <v>566</v>
      </c>
    </row>
    <row r="354" spans="1:7" x14ac:dyDescent="0.25">
      <c r="A354" s="77"/>
      <c r="B354" s="78" t="s">
        <v>588</v>
      </c>
      <c r="C354" s="79"/>
      <c r="D354" s="78"/>
      <c r="E354" s="80">
        <v>518.66</v>
      </c>
      <c r="F354" s="44">
        <v>3237</v>
      </c>
      <c r="G354" s="59" t="s">
        <v>566</v>
      </c>
    </row>
    <row r="355" spans="1:7" x14ac:dyDescent="0.25">
      <c r="A355" s="77"/>
      <c r="B355" s="78" t="s">
        <v>589</v>
      </c>
      <c r="C355" s="79"/>
      <c r="D355" s="78"/>
      <c r="E355" s="80">
        <v>41.5</v>
      </c>
      <c r="F355" s="44">
        <v>3237</v>
      </c>
      <c r="G355" s="59" t="s">
        <v>566</v>
      </c>
    </row>
    <row r="356" spans="1:7" x14ac:dyDescent="0.25">
      <c r="A356" s="77"/>
      <c r="B356" s="78" t="s">
        <v>590</v>
      </c>
      <c r="C356" s="79"/>
      <c r="D356" s="78"/>
      <c r="E356" s="80">
        <v>1540.83</v>
      </c>
      <c r="F356" s="44">
        <v>3237</v>
      </c>
      <c r="G356" s="59" t="s">
        <v>566</v>
      </c>
    </row>
    <row r="357" spans="1:7" x14ac:dyDescent="0.25">
      <c r="A357" s="77"/>
      <c r="B357" s="78" t="s">
        <v>591</v>
      </c>
      <c r="C357" s="79"/>
      <c r="D357" s="78"/>
      <c r="E357" s="80">
        <v>41.5</v>
      </c>
      <c r="F357" s="44">
        <v>3237</v>
      </c>
      <c r="G357" s="59" t="s">
        <v>566</v>
      </c>
    </row>
    <row r="358" spans="1:7" x14ac:dyDescent="0.25">
      <c r="A358" s="77"/>
      <c r="B358" s="78" t="s">
        <v>592</v>
      </c>
      <c r="C358" s="79"/>
      <c r="D358" s="78"/>
      <c r="E358" s="80">
        <v>158.5</v>
      </c>
      <c r="F358" s="44">
        <v>3237</v>
      </c>
      <c r="G358" s="59" t="s">
        <v>566</v>
      </c>
    </row>
    <row r="359" spans="1:7" x14ac:dyDescent="0.25">
      <c r="A359" s="77"/>
      <c r="B359" s="78" t="s">
        <v>593</v>
      </c>
      <c r="C359" s="79"/>
      <c r="D359" s="78"/>
      <c r="E359" s="80">
        <v>862.99</v>
      </c>
      <c r="F359" s="44">
        <v>3237</v>
      </c>
      <c r="G359" s="59" t="s">
        <v>566</v>
      </c>
    </row>
    <row r="360" spans="1:7" x14ac:dyDescent="0.25">
      <c r="A360" s="77"/>
      <c r="B360" s="78" t="s">
        <v>594</v>
      </c>
      <c r="C360" s="79"/>
      <c r="D360" s="78"/>
      <c r="E360" s="80">
        <v>80.78</v>
      </c>
      <c r="F360" s="44">
        <v>3237</v>
      </c>
      <c r="G360" s="59" t="s">
        <v>566</v>
      </c>
    </row>
    <row r="361" spans="1:7" x14ac:dyDescent="0.25">
      <c r="A361" s="77"/>
      <c r="B361" s="78" t="s">
        <v>595</v>
      </c>
      <c r="C361" s="79"/>
      <c r="D361" s="78"/>
      <c r="E361" s="80">
        <v>228.21</v>
      </c>
      <c r="F361" s="44">
        <v>3237</v>
      </c>
      <c r="G361" s="59" t="s">
        <v>566</v>
      </c>
    </row>
    <row r="362" spans="1:7" x14ac:dyDescent="0.25">
      <c r="A362" s="77"/>
      <c r="B362" s="78" t="s">
        <v>596</v>
      </c>
      <c r="C362" s="79"/>
      <c r="D362" s="78"/>
      <c r="E362" s="80">
        <v>1626.57</v>
      </c>
      <c r="F362" s="44">
        <v>3237</v>
      </c>
      <c r="G362" s="59" t="s">
        <v>566</v>
      </c>
    </row>
    <row r="363" spans="1:7" x14ac:dyDescent="0.25">
      <c r="A363" s="77"/>
      <c r="B363" s="78" t="s">
        <v>597</v>
      </c>
      <c r="C363" s="79"/>
      <c r="D363" s="78"/>
      <c r="E363" s="80">
        <v>1400.35</v>
      </c>
      <c r="F363" s="44">
        <v>3237</v>
      </c>
      <c r="G363" s="59" t="s">
        <v>566</v>
      </c>
    </row>
    <row r="364" spans="1:7" x14ac:dyDescent="0.25">
      <c r="A364" s="77"/>
      <c r="B364" s="78" t="s">
        <v>598</v>
      </c>
      <c r="C364" s="79"/>
      <c r="D364" s="78"/>
      <c r="E364" s="80">
        <v>456.42</v>
      </c>
      <c r="F364" s="44">
        <v>3237</v>
      </c>
      <c r="G364" s="59" t="s">
        <v>566</v>
      </c>
    </row>
    <row r="365" spans="1:7" x14ac:dyDescent="0.25">
      <c r="A365" s="77"/>
      <c r="B365" s="78" t="s">
        <v>599</v>
      </c>
      <c r="C365" s="79"/>
      <c r="D365" s="78"/>
      <c r="E365" s="80">
        <v>207.47</v>
      </c>
      <c r="F365" s="44">
        <v>3237</v>
      </c>
      <c r="G365" s="59" t="s">
        <v>566</v>
      </c>
    </row>
    <row r="366" spans="1:7" x14ac:dyDescent="0.25">
      <c r="A366" s="77"/>
      <c r="B366" s="78" t="s">
        <v>600</v>
      </c>
      <c r="C366" s="79"/>
      <c r="D366" s="78"/>
      <c r="E366" s="80">
        <v>3493.75</v>
      </c>
      <c r="F366" s="44">
        <v>3237</v>
      </c>
      <c r="G366" s="59" t="s">
        <v>566</v>
      </c>
    </row>
    <row r="367" spans="1:7" x14ac:dyDescent="0.25">
      <c r="A367" s="77"/>
      <c r="B367" s="78" t="s">
        <v>601</v>
      </c>
      <c r="C367" s="79"/>
      <c r="D367" s="78"/>
      <c r="E367" s="80">
        <v>41.5</v>
      </c>
      <c r="F367" s="44">
        <v>3237</v>
      </c>
      <c r="G367" s="59" t="s">
        <v>566</v>
      </c>
    </row>
    <row r="368" spans="1:7" x14ac:dyDescent="0.25">
      <c r="A368" s="77"/>
      <c r="B368" s="78" t="s">
        <v>602</v>
      </c>
      <c r="C368" s="79"/>
      <c r="D368" s="78"/>
      <c r="E368" s="80">
        <v>39.619999999999997</v>
      </c>
      <c r="F368" s="44">
        <v>3237</v>
      </c>
      <c r="G368" s="59" t="s">
        <v>566</v>
      </c>
    </row>
    <row r="369" spans="1:7" x14ac:dyDescent="0.25">
      <c r="A369" s="77"/>
      <c r="B369" s="78" t="s">
        <v>603</v>
      </c>
      <c r="C369" s="79"/>
      <c r="D369" s="78"/>
      <c r="E369" s="80">
        <v>1218.33</v>
      </c>
      <c r="F369" s="44">
        <v>3237</v>
      </c>
      <c r="G369" s="59" t="s">
        <v>566</v>
      </c>
    </row>
    <row r="370" spans="1:7" x14ac:dyDescent="0.25">
      <c r="A370" s="77"/>
      <c r="B370" s="78" t="s">
        <v>604</v>
      </c>
      <c r="C370" s="79"/>
      <c r="D370" s="78"/>
      <c r="E370" s="80">
        <v>1888.42</v>
      </c>
      <c r="F370" s="44">
        <v>3237</v>
      </c>
      <c r="G370" s="59" t="s">
        <v>566</v>
      </c>
    </row>
    <row r="371" spans="1:7" x14ac:dyDescent="0.25">
      <c r="A371" s="77"/>
      <c r="B371" s="78" t="s">
        <v>605</v>
      </c>
      <c r="C371" s="79"/>
      <c r="D371" s="78"/>
      <c r="E371" s="80">
        <v>228.21</v>
      </c>
      <c r="F371" s="44">
        <v>3237</v>
      </c>
      <c r="G371" s="59" t="s">
        <v>566</v>
      </c>
    </row>
    <row r="372" spans="1:7" x14ac:dyDescent="0.25">
      <c r="A372" s="77"/>
      <c r="B372" s="78" t="s">
        <v>606</v>
      </c>
      <c r="C372" s="79"/>
      <c r="D372" s="78"/>
      <c r="E372" s="80">
        <v>495.31</v>
      </c>
      <c r="F372" s="44">
        <v>3237</v>
      </c>
      <c r="G372" s="59" t="s">
        <v>566</v>
      </c>
    </row>
    <row r="373" spans="1:7" x14ac:dyDescent="0.25">
      <c r="A373" s="77"/>
      <c r="B373" s="78" t="s">
        <v>607</v>
      </c>
      <c r="C373" s="79"/>
      <c r="D373" s="78"/>
      <c r="E373" s="80">
        <v>39.619999999999997</v>
      </c>
      <c r="F373" s="44">
        <v>3237</v>
      </c>
      <c r="G373" s="59" t="s">
        <v>566</v>
      </c>
    </row>
    <row r="374" spans="1:7" x14ac:dyDescent="0.25">
      <c r="A374" s="77"/>
      <c r="B374" s="78" t="s">
        <v>608</v>
      </c>
      <c r="C374" s="79"/>
      <c r="D374" s="78"/>
      <c r="E374" s="80">
        <v>710.69</v>
      </c>
      <c r="F374" s="44">
        <v>3237</v>
      </c>
      <c r="G374" s="59" t="s">
        <v>566</v>
      </c>
    </row>
    <row r="375" spans="1:7" x14ac:dyDescent="0.25">
      <c r="A375" s="77"/>
      <c r="B375" s="78" t="s">
        <v>609</v>
      </c>
      <c r="C375" s="79"/>
      <c r="D375" s="78"/>
      <c r="E375" s="80">
        <v>40.39</v>
      </c>
      <c r="F375" s="44">
        <v>3237</v>
      </c>
      <c r="G375" s="59" t="s">
        <v>566</v>
      </c>
    </row>
    <row r="376" spans="1:7" x14ac:dyDescent="0.25">
      <c r="A376" s="77"/>
      <c r="B376" s="78" t="s">
        <v>610</v>
      </c>
      <c r="C376" s="79"/>
      <c r="D376" s="78"/>
      <c r="E376" s="80">
        <v>705.09</v>
      </c>
      <c r="F376" s="44">
        <v>3237</v>
      </c>
      <c r="G376" s="59" t="s">
        <v>566</v>
      </c>
    </row>
    <row r="377" spans="1:7" x14ac:dyDescent="0.25">
      <c r="A377" s="77"/>
      <c r="B377" s="78" t="s">
        <v>611</v>
      </c>
      <c r="C377" s="79"/>
      <c r="D377" s="78"/>
      <c r="E377" s="80">
        <v>41.5</v>
      </c>
      <c r="F377" s="44">
        <v>3237</v>
      </c>
      <c r="G377" s="59" t="s">
        <v>566</v>
      </c>
    </row>
    <row r="378" spans="1:7" x14ac:dyDescent="0.25">
      <c r="A378" s="81"/>
      <c r="B378" s="82" t="s">
        <v>612</v>
      </c>
      <c r="C378" s="83"/>
      <c r="D378" s="82"/>
      <c r="E378" s="84">
        <v>2618.16</v>
      </c>
      <c r="F378" s="85">
        <v>3237</v>
      </c>
      <c r="G378" s="86" t="s">
        <v>566</v>
      </c>
    </row>
    <row r="379" spans="1:7" x14ac:dyDescent="0.25">
      <c r="A379" s="77"/>
      <c r="B379" s="78" t="s">
        <v>613</v>
      </c>
      <c r="C379" s="79"/>
      <c r="D379" s="78"/>
      <c r="E379" s="80">
        <v>3899.21</v>
      </c>
      <c r="F379" s="44">
        <v>3237</v>
      </c>
      <c r="G379" s="59" t="s">
        <v>566</v>
      </c>
    </row>
    <row r="380" spans="1:7" x14ac:dyDescent="0.25">
      <c r="A380" s="77"/>
      <c r="B380" s="78" t="s">
        <v>614</v>
      </c>
      <c r="C380" s="79"/>
      <c r="D380" s="78"/>
      <c r="E380" s="80">
        <v>2393.86</v>
      </c>
      <c r="F380" s="44">
        <v>3237</v>
      </c>
      <c r="G380" s="59" t="s">
        <v>566</v>
      </c>
    </row>
    <row r="381" spans="1:7" x14ac:dyDescent="0.25">
      <c r="A381" s="77"/>
      <c r="B381" s="78" t="s">
        <v>615</v>
      </c>
      <c r="C381" s="79"/>
      <c r="D381" s="78"/>
      <c r="E381" s="80">
        <v>538.84</v>
      </c>
      <c r="F381" s="44">
        <v>3237</v>
      </c>
      <c r="G381" s="59" t="s">
        <v>566</v>
      </c>
    </row>
    <row r="382" spans="1:7" x14ac:dyDescent="0.25">
      <c r="A382" s="77"/>
      <c r="B382" s="78" t="s">
        <v>616</v>
      </c>
      <c r="C382" s="79"/>
      <c r="D382" s="78"/>
      <c r="E382" s="80">
        <v>1047.26</v>
      </c>
      <c r="F382" s="44">
        <v>3237</v>
      </c>
      <c r="G382" s="59" t="s">
        <v>566</v>
      </c>
    </row>
    <row r="383" spans="1:7" x14ac:dyDescent="0.25">
      <c r="A383" s="77"/>
      <c r="B383" s="78" t="s">
        <v>617</v>
      </c>
      <c r="C383" s="79"/>
      <c r="D383" s="78"/>
      <c r="E383" s="80">
        <v>2694.16</v>
      </c>
      <c r="F383" s="44">
        <v>3237</v>
      </c>
      <c r="G383" s="59" t="s">
        <v>566</v>
      </c>
    </row>
    <row r="384" spans="1:7" x14ac:dyDescent="0.25">
      <c r="A384" s="77"/>
      <c r="B384" s="78" t="s">
        <v>618</v>
      </c>
      <c r="C384" s="79"/>
      <c r="D384" s="78"/>
      <c r="E384" s="80">
        <v>2963.58</v>
      </c>
      <c r="F384" s="44">
        <v>3237</v>
      </c>
      <c r="G384" s="59" t="s">
        <v>566</v>
      </c>
    </row>
    <row r="385" spans="1:7" x14ac:dyDescent="0.25">
      <c r="A385" s="77"/>
      <c r="B385" s="78" t="s">
        <v>619</v>
      </c>
      <c r="C385" s="79"/>
      <c r="D385" s="78"/>
      <c r="E385" s="80">
        <v>80.84</v>
      </c>
      <c r="F385" s="44">
        <v>3237</v>
      </c>
      <c r="G385" s="59" t="s">
        <v>566</v>
      </c>
    </row>
    <row r="386" spans="1:7" x14ac:dyDescent="0.25">
      <c r="A386" s="77"/>
      <c r="B386" s="78" t="s">
        <v>620</v>
      </c>
      <c r="C386" s="79"/>
      <c r="D386" s="78"/>
      <c r="E386" s="80">
        <v>154.68</v>
      </c>
      <c r="F386" s="44">
        <v>3237</v>
      </c>
      <c r="G386" s="59" t="s">
        <v>566</v>
      </c>
    </row>
    <row r="387" spans="1:7" x14ac:dyDescent="0.25">
      <c r="A387" s="77"/>
      <c r="B387" s="78" t="s">
        <v>621</v>
      </c>
      <c r="C387" s="79"/>
      <c r="D387" s="78"/>
      <c r="E387" s="80">
        <v>40.42</v>
      </c>
      <c r="F387" s="44">
        <v>3237</v>
      </c>
      <c r="G387" s="59" t="s">
        <v>566</v>
      </c>
    </row>
    <row r="388" spans="1:7" x14ac:dyDescent="0.25">
      <c r="A388" s="77"/>
      <c r="B388" s="78" t="s">
        <v>622</v>
      </c>
      <c r="C388" s="79"/>
      <c r="D388" s="78"/>
      <c r="E388" s="80">
        <v>40.42</v>
      </c>
      <c r="F388" s="44">
        <v>3237</v>
      </c>
      <c r="G388" s="59" t="s">
        <v>566</v>
      </c>
    </row>
    <row r="389" spans="1:7" x14ac:dyDescent="0.25">
      <c r="A389" s="77"/>
      <c r="B389" s="78" t="s">
        <v>623</v>
      </c>
      <c r="C389" s="79"/>
      <c r="D389" s="78"/>
      <c r="E389" s="80">
        <v>282.88</v>
      </c>
      <c r="F389" s="44">
        <v>3237</v>
      </c>
      <c r="G389" s="59" t="s">
        <v>566</v>
      </c>
    </row>
    <row r="390" spans="1:7" x14ac:dyDescent="0.25">
      <c r="A390" s="77"/>
      <c r="B390" s="78" t="s">
        <v>624</v>
      </c>
      <c r="C390" s="79"/>
      <c r="D390" s="78"/>
      <c r="E390" s="80">
        <v>1616.49</v>
      </c>
      <c r="F390" s="44">
        <v>3237</v>
      </c>
      <c r="G390" s="59" t="s">
        <v>566</v>
      </c>
    </row>
    <row r="391" spans="1:7" x14ac:dyDescent="0.25">
      <c r="A391" s="77"/>
      <c r="B391" s="78" t="s">
        <v>625</v>
      </c>
      <c r="C391" s="79"/>
      <c r="D391" s="78"/>
      <c r="E391" s="80">
        <v>4378.01</v>
      </c>
      <c r="F391" s="44">
        <v>3237</v>
      </c>
      <c r="G391" s="59" t="s">
        <v>566</v>
      </c>
    </row>
    <row r="392" spans="1:7" x14ac:dyDescent="0.25">
      <c r="A392" s="77"/>
      <c r="B392" s="78" t="s">
        <v>626</v>
      </c>
      <c r="C392" s="79"/>
      <c r="D392" s="78"/>
      <c r="E392" s="80">
        <v>39.270000000000003</v>
      </c>
      <c r="F392" s="44">
        <v>3237</v>
      </c>
      <c r="G392" s="59" t="s">
        <v>566</v>
      </c>
    </row>
    <row r="393" spans="1:7" x14ac:dyDescent="0.25">
      <c r="A393" s="77"/>
      <c r="B393" s="78" t="s">
        <v>627</v>
      </c>
      <c r="C393" s="79"/>
      <c r="D393" s="78"/>
      <c r="E393" s="80">
        <v>896.27</v>
      </c>
      <c r="F393" s="44">
        <v>3237</v>
      </c>
      <c r="G393" s="59" t="s">
        <v>566</v>
      </c>
    </row>
    <row r="394" spans="1:7" x14ac:dyDescent="0.25">
      <c r="A394" s="77"/>
      <c r="B394" s="78" t="s">
        <v>628</v>
      </c>
      <c r="C394" s="79"/>
      <c r="D394" s="78"/>
      <c r="E394" s="80">
        <v>39.270000000000003</v>
      </c>
      <c r="F394" s="44">
        <v>3237</v>
      </c>
      <c r="G394" s="59" t="s">
        <v>566</v>
      </c>
    </row>
    <row r="395" spans="1:7" x14ac:dyDescent="0.25">
      <c r="A395" s="77"/>
      <c r="B395" s="78" t="s">
        <v>629</v>
      </c>
      <c r="C395" s="79"/>
      <c r="D395" s="78"/>
      <c r="E395" s="80">
        <v>2424.7399999999998</v>
      </c>
      <c r="F395" s="44">
        <v>3237</v>
      </c>
      <c r="G395" s="59" t="s">
        <v>566</v>
      </c>
    </row>
    <row r="396" spans="1:7" x14ac:dyDescent="0.25">
      <c r="A396" s="77"/>
      <c r="B396" s="78" t="s">
        <v>630</v>
      </c>
      <c r="C396" s="79"/>
      <c r="D396" s="78"/>
      <c r="E396" s="80">
        <v>2772.97</v>
      </c>
      <c r="F396" s="44">
        <v>3237</v>
      </c>
      <c r="G396" s="59" t="s">
        <v>566</v>
      </c>
    </row>
    <row r="397" spans="1:7" x14ac:dyDescent="0.25">
      <c r="A397" s="77"/>
      <c r="B397" s="78" t="s">
        <v>631</v>
      </c>
      <c r="C397" s="79"/>
      <c r="D397" s="78"/>
      <c r="E397" s="80">
        <v>6507.11</v>
      </c>
      <c r="F397" s="44">
        <v>3237</v>
      </c>
      <c r="G397" s="59" t="s">
        <v>566</v>
      </c>
    </row>
    <row r="398" spans="1:7" x14ac:dyDescent="0.25">
      <c r="A398" s="77"/>
      <c r="B398" s="78" t="s">
        <v>632</v>
      </c>
      <c r="C398" s="79"/>
      <c r="D398" s="78"/>
      <c r="E398" s="80">
        <v>1279.01</v>
      </c>
      <c r="F398" s="44">
        <v>3237</v>
      </c>
      <c r="G398" s="59" t="s">
        <v>566</v>
      </c>
    </row>
    <row r="399" spans="1:7" x14ac:dyDescent="0.25">
      <c r="A399" s="77"/>
      <c r="B399" s="78" t="s">
        <v>633</v>
      </c>
      <c r="C399" s="79"/>
      <c r="D399" s="78"/>
      <c r="E399" s="80">
        <v>1470.36</v>
      </c>
      <c r="F399" s="44">
        <v>3237</v>
      </c>
      <c r="G399" s="59" t="s">
        <v>566</v>
      </c>
    </row>
    <row r="400" spans="1:7" x14ac:dyDescent="0.25">
      <c r="A400" s="77"/>
      <c r="B400" s="78" t="s">
        <v>634</v>
      </c>
      <c r="C400" s="79"/>
      <c r="D400" s="78"/>
      <c r="E400" s="80">
        <v>1789.51</v>
      </c>
      <c r="F400" s="44">
        <v>3237</v>
      </c>
      <c r="G400" s="59" t="s">
        <v>566</v>
      </c>
    </row>
    <row r="401" spans="1:7" x14ac:dyDescent="0.25">
      <c r="A401" s="77"/>
      <c r="B401" s="78" t="s">
        <v>635</v>
      </c>
      <c r="C401" s="79"/>
      <c r="D401" s="78"/>
      <c r="E401" s="80">
        <v>39.270000000000003</v>
      </c>
      <c r="F401" s="44">
        <v>3237</v>
      </c>
      <c r="G401" s="59" t="s">
        <v>566</v>
      </c>
    </row>
    <row r="402" spans="1:7" x14ac:dyDescent="0.25">
      <c r="A402" s="77"/>
      <c r="B402" s="78" t="s">
        <v>636</v>
      </c>
      <c r="C402" s="79"/>
      <c r="D402" s="78"/>
      <c r="E402" s="80">
        <v>1151.8599999999999</v>
      </c>
      <c r="F402" s="44">
        <v>3237</v>
      </c>
      <c r="G402" s="59" t="s">
        <v>566</v>
      </c>
    </row>
    <row r="403" spans="1:7" x14ac:dyDescent="0.25">
      <c r="A403" s="77"/>
      <c r="B403" s="78" t="s">
        <v>637</v>
      </c>
      <c r="C403" s="79"/>
      <c r="D403" s="78"/>
      <c r="E403" s="80">
        <v>39.270000000000003</v>
      </c>
      <c r="F403" s="44">
        <v>3237</v>
      </c>
      <c r="G403" s="59" t="s">
        <v>566</v>
      </c>
    </row>
    <row r="404" spans="1:7" x14ac:dyDescent="0.25">
      <c r="A404" s="77"/>
      <c r="B404" s="78" t="s">
        <v>638</v>
      </c>
      <c r="C404" s="79"/>
      <c r="D404" s="78"/>
      <c r="E404" s="80">
        <v>822.11</v>
      </c>
      <c r="F404" s="44">
        <v>3237</v>
      </c>
      <c r="G404" s="59" t="s">
        <v>566</v>
      </c>
    </row>
    <row r="405" spans="1:7" x14ac:dyDescent="0.25">
      <c r="A405" s="77"/>
      <c r="B405" s="78" t="s">
        <v>639</v>
      </c>
      <c r="C405" s="79"/>
      <c r="D405" s="78"/>
      <c r="E405" s="80">
        <v>6061.85</v>
      </c>
      <c r="F405" s="44">
        <v>3237</v>
      </c>
      <c r="G405" s="59" t="s">
        <v>566</v>
      </c>
    </row>
    <row r="406" spans="1:7" x14ac:dyDescent="0.25">
      <c r="A406" s="77"/>
      <c r="B406" s="78" t="s">
        <v>640</v>
      </c>
      <c r="C406" s="79"/>
      <c r="D406" s="78"/>
      <c r="E406" s="80">
        <v>993.49</v>
      </c>
      <c r="F406" s="44">
        <v>3237</v>
      </c>
      <c r="G406" s="59" t="s">
        <v>566</v>
      </c>
    </row>
    <row r="407" spans="1:7" x14ac:dyDescent="0.25">
      <c r="A407" s="77"/>
      <c r="B407" s="78" t="s">
        <v>641</v>
      </c>
      <c r="C407" s="79"/>
      <c r="D407" s="78"/>
      <c r="E407" s="80">
        <v>2020.62</v>
      </c>
      <c r="F407" s="44">
        <v>3237</v>
      </c>
      <c r="G407" s="59" t="s">
        <v>566</v>
      </c>
    </row>
    <row r="408" spans="1:7" x14ac:dyDescent="0.25">
      <c r="A408" s="82"/>
      <c r="B408" s="87" t="s">
        <v>642</v>
      </c>
      <c r="C408" s="81"/>
      <c r="D408" s="82"/>
      <c r="E408" s="88">
        <v>1792.24</v>
      </c>
      <c r="F408" s="85">
        <v>3237</v>
      </c>
      <c r="G408" s="86" t="s">
        <v>566</v>
      </c>
    </row>
    <row r="409" spans="1:7" x14ac:dyDescent="0.25">
      <c r="A409" s="77"/>
      <c r="B409" s="78" t="s">
        <v>643</v>
      </c>
      <c r="C409" s="79"/>
      <c r="D409" s="78"/>
      <c r="E409" s="80">
        <v>703.66</v>
      </c>
      <c r="F409" s="44">
        <v>3237</v>
      </c>
      <c r="G409" s="59" t="s">
        <v>566</v>
      </c>
    </row>
    <row r="410" spans="1:7" x14ac:dyDescent="0.25">
      <c r="A410" s="77"/>
      <c r="B410" s="78" t="s">
        <v>644</v>
      </c>
      <c r="C410" s="79"/>
      <c r="D410" s="78"/>
      <c r="E410" s="80">
        <v>1978.19</v>
      </c>
      <c r="F410" s="44">
        <v>3237</v>
      </c>
      <c r="G410" s="59" t="s">
        <v>566</v>
      </c>
    </row>
    <row r="411" spans="1:7" x14ac:dyDescent="0.25">
      <c r="A411" s="77"/>
      <c r="B411" s="78" t="s">
        <v>645</v>
      </c>
      <c r="C411" s="79"/>
      <c r="D411" s="78"/>
      <c r="E411" s="80">
        <v>2010.73</v>
      </c>
      <c r="F411" s="44">
        <v>3237</v>
      </c>
      <c r="G411" s="59" t="s">
        <v>566</v>
      </c>
    </row>
    <row r="412" spans="1:7" x14ac:dyDescent="0.25">
      <c r="A412" s="77"/>
      <c r="B412" s="78" t="s">
        <v>646</v>
      </c>
      <c r="C412" s="79"/>
      <c r="D412" s="78"/>
      <c r="E412" s="80">
        <v>1780.21</v>
      </c>
      <c r="F412" s="44">
        <v>3237</v>
      </c>
      <c r="G412" s="59" t="s">
        <v>566</v>
      </c>
    </row>
    <row r="413" spans="1:7" x14ac:dyDescent="0.25">
      <c r="A413" s="77"/>
      <c r="B413" s="78" t="s">
        <v>647</v>
      </c>
      <c r="C413" s="79"/>
      <c r="D413" s="78"/>
      <c r="E413" s="80">
        <v>4294.16</v>
      </c>
      <c r="F413" s="44">
        <v>3237</v>
      </c>
      <c r="G413" s="59" t="s">
        <v>566</v>
      </c>
    </row>
    <row r="414" spans="1:7" x14ac:dyDescent="0.25">
      <c r="A414" s="78"/>
      <c r="B414" s="89" t="s">
        <v>648</v>
      </c>
      <c r="C414" s="77"/>
      <c r="D414" s="78"/>
      <c r="E414" s="90">
        <v>1195.1400000000001</v>
      </c>
      <c r="F414" s="44">
        <v>3237</v>
      </c>
      <c r="G414" s="59" t="s">
        <v>566</v>
      </c>
    </row>
    <row r="415" spans="1:7" x14ac:dyDescent="0.25">
      <c r="A415" s="77"/>
      <c r="B415" s="78" t="s">
        <v>649</v>
      </c>
      <c r="C415" s="79"/>
      <c r="D415" s="78"/>
      <c r="E415" s="80">
        <v>2470.64</v>
      </c>
      <c r="F415" s="44">
        <v>3237</v>
      </c>
      <c r="G415" s="59" t="s">
        <v>566</v>
      </c>
    </row>
    <row r="416" spans="1:7" x14ac:dyDescent="0.25">
      <c r="A416" s="78"/>
      <c r="B416" s="89" t="s">
        <v>650</v>
      </c>
      <c r="C416" s="77"/>
      <c r="D416" s="78"/>
      <c r="E416" s="90">
        <v>2542.98</v>
      </c>
      <c r="F416" s="44">
        <v>3237</v>
      </c>
      <c r="G416" s="59" t="s">
        <v>566</v>
      </c>
    </row>
    <row r="417" spans="1:7" x14ac:dyDescent="0.25">
      <c r="A417" s="91" t="s">
        <v>651</v>
      </c>
      <c r="B417" s="92"/>
      <c r="C417" s="93"/>
      <c r="D417" s="92"/>
      <c r="E417" s="94">
        <f>SUM(E332:E416)</f>
        <v>99218.04</v>
      </c>
      <c r="F417" s="95"/>
      <c r="G417" s="96"/>
    </row>
    <row r="418" spans="1:7" x14ac:dyDescent="0.25">
      <c r="A418"/>
    </row>
    <row r="419" spans="1:7" x14ac:dyDescent="0.25">
      <c r="A419" s="55" t="s">
        <v>652</v>
      </c>
      <c r="B419" s="49"/>
      <c r="C419" s="48"/>
      <c r="D419" s="49"/>
      <c r="E419" s="50">
        <f>E309+E314+E318+E329+E417</f>
        <v>1770664.040000001</v>
      </c>
      <c r="F419" s="70"/>
      <c r="G419" s="52"/>
    </row>
  </sheetData>
  <mergeCells count="1">
    <mergeCell ref="A5:G5"/>
  </mergeCells>
  <pageMargins left="0.62992125984251968" right="0.23622047244094491" top="0.74803149606299213" bottom="0.74803149606299213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STUDENI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Vidušin</dc:creator>
  <cp:lastModifiedBy>Ana Vidušin</cp:lastModifiedBy>
  <cp:lastPrinted>2024-12-19T10:18:46Z</cp:lastPrinted>
  <dcterms:created xsi:type="dcterms:W3CDTF">2024-12-19T10:04:13Z</dcterms:created>
  <dcterms:modified xsi:type="dcterms:W3CDTF">2024-12-19T10:18:49Z</dcterms:modified>
</cp:coreProperties>
</file>