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.h-r-z.hr\hrz1\s-zg-GR23\zg_gr23_zajednicki\Fin_plan_i_izvjestavanje\17. Transparentnost\2024\5. Svibanj\"/>
    </mc:Choice>
  </mc:AlternateContent>
  <xr:revisionPtr revIDLastSave="0" documentId="13_ncr:1_{4D81AE1E-D435-4323-9440-4F9E37FDA053}" xr6:coauthVersionLast="47" xr6:coauthVersionMax="47" xr10:uidLastSave="{00000000-0000-0000-0000-000000000000}"/>
  <bookViews>
    <workbookView xWindow="-120" yWindow="-120" windowWidth="38640" windowHeight="21120" xr2:uid="{83401C52-B9E2-42A0-B090-25986AFE721A}"/>
  </bookViews>
  <sheets>
    <sheet name="SVIBANJ" sheetId="1" r:id="rId1"/>
  </sheets>
  <definedNames>
    <definedName name="_xlnm._FilterDatabase" localSheetId="0" hidden="1">SVIBANJ!$A$7:$F$181</definedName>
    <definedName name="_xlnm.Print_Titles" localSheetId="0">SVIBANJ!$7:$7</definedName>
    <definedName name="_xlnm.Print_Area" localSheetId="0">SVIBANJ!$A$1:$F$245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43" i="1"/>
  <c r="E215" i="1"/>
  <c r="E209" i="1"/>
  <c r="E208" i="1"/>
  <c r="E204" i="1"/>
  <c r="E200" i="1"/>
  <c r="E199" i="1"/>
  <c r="E196" i="1"/>
  <c r="E191" i="1"/>
  <c r="E176" i="1"/>
  <c r="E181" i="1"/>
  <c r="E210" i="1" l="1"/>
  <c r="E245" i="1" s="1"/>
</calcChain>
</file>

<file path=xl/sharedStrings.xml><?xml version="1.0" encoding="utf-8"?>
<sst xmlns="http://schemas.openxmlformats.org/spreadsheetml/2006/main" count="747" uniqueCount="396">
  <si>
    <t>Hrvatski restauratorski zavod</t>
  </si>
  <si>
    <t>RKP 22339</t>
  </si>
  <si>
    <t>Zagreb</t>
  </si>
  <si>
    <t>INFORMACIJA O TROŠENJU SREDSTAVA ZA SVIBANJ 2024. GODINE</t>
  </si>
  <si>
    <t>Naziv primatelja</t>
  </si>
  <si>
    <t>OIB primatelja</t>
  </si>
  <si>
    <t>Sjedište primatelja</t>
  </si>
  <si>
    <t>Način objave 
isplaćenog iznosa</t>
  </si>
  <si>
    <t>Vrsta rashoda i izdatka</t>
  </si>
  <si>
    <t>Isplate dobavljačima</t>
  </si>
  <si>
    <t>Hrvatska pošta d.d.</t>
  </si>
  <si>
    <t>3231 Usluge telefona, pošte i prijevoza</t>
  </si>
  <si>
    <t>Z-EL d.o.o.</t>
  </si>
  <si>
    <t>3222 Materijal i sirovine</t>
  </si>
  <si>
    <t>3225 Sitni inventar i auto gume</t>
  </si>
  <si>
    <t>Grad Split</t>
  </si>
  <si>
    <t>78755598868</t>
  </si>
  <si>
    <t>Split</t>
  </si>
  <si>
    <t>3234 Komunalne usluge</t>
  </si>
  <si>
    <t>RU - VE d.o.o.</t>
  </si>
  <si>
    <t>Kerestinec</t>
  </si>
  <si>
    <t>Čistoća d.o.o.</t>
  </si>
  <si>
    <t>Dubrovnik</t>
  </si>
  <si>
    <t>Bauhaus Zagreb d.d.</t>
  </si>
  <si>
    <t>71642207963</t>
  </si>
  <si>
    <t>Tehnoservis Horvat i Horvat d.o.o.</t>
  </si>
  <si>
    <t>3232 Usluge tekućeg i investicijskog održavanja</t>
  </si>
  <si>
    <t>Suma informatika d.o.o.</t>
  </si>
  <si>
    <t>3238 Računalne usluge</t>
  </si>
  <si>
    <t>Institut Ruđer Bošković</t>
  </si>
  <si>
    <t>AKD zaštita d.o.o.</t>
  </si>
  <si>
    <t>09253797076</t>
  </si>
  <si>
    <t>3239 Ostale usluge</t>
  </si>
  <si>
    <t>Zdenka commerce d.o.o.</t>
  </si>
  <si>
    <t>INA Industrija nafte d.d.</t>
  </si>
  <si>
    <t>3223 Energija</t>
  </si>
  <si>
    <t>HEP - Toplinarstvo d.o.o.</t>
  </si>
  <si>
    <t>Belveder</t>
  </si>
  <si>
    <t>06779162480</t>
  </si>
  <si>
    <t>Rijeka</t>
  </si>
  <si>
    <t>Vis - Hotel Tamaris</t>
  </si>
  <si>
    <t>55505367731</t>
  </si>
  <si>
    <t xml:space="preserve"> Vis</t>
  </si>
  <si>
    <t>3211 Službena putovanja</t>
  </si>
  <si>
    <t>Lođa - Zidarsko - Tesarske usluge</t>
  </si>
  <si>
    <t>53320495415</t>
  </si>
  <si>
    <t>Osijek</t>
  </si>
  <si>
    <t>Prizma d.o.o.</t>
  </si>
  <si>
    <t>90918289020</t>
  </si>
  <si>
    <t>3224 Materijal i dijelovi za tekuće i invest. održavanje</t>
  </si>
  <si>
    <t>Gram-mol d.o.o.</t>
  </si>
  <si>
    <t>33567202025</t>
  </si>
  <si>
    <t>Lukom d.o.o.</t>
  </si>
  <si>
    <t>Ludbreg</t>
  </si>
  <si>
    <t>Grad Zadar</t>
  </si>
  <si>
    <t>09933651854</t>
  </si>
  <si>
    <t>Zadar</t>
  </si>
  <si>
    <t>3235 Zakupnine i najamnine</t>
  </si>
  <si>
    <t>06531901714</t>
  </si>
  <si>
    <t>Unikom d.o.o.</t>
  </si>
  <si>
    <t>07507345484</t>
  </si>
  <si>
    <t>UPI-2M PLUS</t>
  </si>
  <si>
    <t>4241 Knjige</t>
  </si>
  <si>
    <t>Vodovod d.o.o.</t>
  </si>
  <si>
    <t>Gradski ured za obnovu, izgradnju, prostorno uređenje, graditeljstvo, komunalne poslove i prostor</t>
  </si>
  <si>
    <t>Zvibor d.o.o.</t>
  </si>
  <si>
    <t>03454358063</t>
  </si>
  <si>
    <t>3221 Uredski materijal i ostali materijalni rashodi</t>
  </si>
  <si>
    <t>Pula Herculanea d.o.o.</t>
  </si>
  <si>
    <t>11294943436</t>
  </si>
  <si>
    <t>Pula</t>
  </si>
  <si>
    <t>Muzej grada Zagreba</t>
  </si>
  <si>
    <t>68127446342</t>
  </si>
  <si>
    <t>Arheo Plan d.o.o.</t>
  </si>
  <si>
    <t>27541282166</t>
  </si>
  <si>
    <t>Dubravka</t>
  </si>
  <si>
    <t>Državni arhiv u Dubrovniku</t>
  </si>
  <si>
    <t>01076882554</t>
  </si>
  <si>
    <t>Pevex d.d.</t>
  </si>
  <si>
    <t>73660371074</t>
  </si>
  <si>
    <t>Sesvete</t>
  </si>
  <si>
    <t>Hrvatska radiotelevizija</t>
  </si>
  <si>
    <t>68419124305</t>
  </si>
  <si>
    <t>3295 Pristojbe i naknade</t>
  </si>
  <si>
    <t>Vektra d.o.o.</t>
  </si>
  <si>
    <t>56887977144</t>
  </si>
  <si>
    <t>Varaždin</t>
  </si>
  <si>
    <t>3953 Obveze za jamčevine</t>
  </si>
  <si>
    <t>Crescat d.o.o.</t>
  </si>
  <si>
    <t>Plava kava d.o.o.</t>
  </si>
  <si>
    <t>Mokošica</t>
  </si>
  <si>
    <t>Autocentar Agram d.d. za popravak i održavanje cestovnih motornih vozila</t>
  </si>
  <si>
    <t>03785720358</t>
  </si>
  <si>
    <t>Auto Hrvatska automobili d.o.o.</t>
  </si>
  <si>
    <t>23035642859</t>
  </si>
  <si>
    <t>Com Adria d.o.o.</t>
  </si>
  <si>
    <t>Hrvatski telekom d.d.</t>
  </si>
  <si>
    <t>3433 Zatezne kamate</t>
  </si>
  <si>
    <t>Verlag Dashofer d.o.o.</t>
  </si>
  <si>
    <t>92176483054</t>
  </si>
  <si>
    <t>Hrvatska akademija znanosti i umjetnosti</t>
  </si>
  <si>
    <t>61989185242</t>
  </si>
  <si>
    <t xml:space="preserve">Grad Dubrovnik </t>
  </si>
  <si>
    <t>21712494719</t>
  </si>
  <si>
    <t>Univerza v Ljubljani Filozofska Fakulteta Ljubljana</t>
  </si>
  <si>
    <t>SI55382657</t>
  </si>
  <si>
    <t>Ljubljana</t>
  </si>
  <si>
    <t>Narodne novine d.d.</t>
  </si>
  <si>
    <t>64546066176</t>
  </si>
  <si>
    <t>4124 Ostala prava</t>
  </si>
  <si>
    <t>Presscut d.o.o.</t>
  </si>
  <si>
    <t>34672089688</t>
  </si>
  <si>
    <t>Juriček-obrt za trgovinu</t>
  </si>
  <si>
    <t>49312009068</t>
  </si>
  <si>
    <t>Gornji Stupnik</t>
  </si>
  <si>
    <t>Viva info d.o.o.</t>
  </si>
  <si>
    <t>22361751585</t>
  </si>
  <si>
    <t>HEP opskrba d.o.o.</t>
  </si>
  <si>
    <t>Kuna corporation d.o.o.</t>
  </si>
  <si>
    <t>54600743656</t>
  </si>
  <si>
    <t>Oroslavje</t>
  </si>
  <si>
    <t>Knjižnice grada Zagreba</t>
  </si>
  <si>
    <t>93571946376</t>
  </si>
  <si>
    <t>Kapitel d.o.o.</t>
  </si>
  <si>
    <t>Žminj</t>
  </si>
  <si>
    <t>Financijska agencija</t>
  </si>
  <si>
    <t>3431 Bankarske usluge i usluge platnog prometa</t>
  </si>
  <si>
    <t>Autozubak / Zubak grupa d.o.o.</t>
  </si>
  <si>
    <t>39135989747</t>
  </si>
  <si>
    <t>Velika Gorica</t>
  </si>
  <si>
    <t>Novi val d.o.o.</t>
  </si>
  <si>
    <t>07378869839</t>
  </si>
  <si>
    <t>Metron instruments d.o.o.</t>
  </si>
  <si>
    <t>Grad Osijek</t>
  </si>
  <si>
    <t>Vulkal d.o.o.</t>
  </si>
  <si>
    <t>Ese Projekt d.o.o.</t>
  </si>
  <si>
    <t>16734478593</t>
  </si>
  <si>
    <t>Vodovod i odvodnja d.o.o.</t>
  </si>
  <si>
    <t>Šibenik</t>
  </si>
  <si>
    <t xml:space="preserve">Alati Mašić </t>
  </si>
  <si>
    <t>12054623069</t>
  </si>
  <si>
    <t>Dom izgradnja d.o.o.</t>
  </si>
  <si>
    <t>45241807754</t>
  </si>
  <si>
    <t>Zavod za stanovanje d.o.o.</t>
  </si>
  <si>
    <t>00505486048</t>
  </si>
  <si>
    <t>Plavi oblutak d.o.o.</t>
  </si>
  <si>
    <t>Hrvatski zavod za javno zdravstvo</t>
  </si>
  <si>
    <t>75297532041</t>
  </si>
  <si>
    <t>3213 Stručno usavršavanje zaposlenika</t>
  </si>
  <si>
    <t>U.P.O. Enigma</t>
  </si>
  <si>
    <t>88404049173</t>
  </si>
  <si>
    <t>Ilok</t>
  </si>
  <si>
    <t xml:space="preserve">Alteda d.o.o. </t>
  </si>
  <si>
    <t>53019467114</t>
  </si>
  <si>
    <t>Erste card club</t>
  </si>
  <si>
    <t>3224 Materijal i dijelovi za tekuće i invest.održavanje</t>
  </si>
  <si>
    <t>Ark Mihelić</t>
  </si>
  <si>
    <t>11046503641</t>
  </si>
  <si>
    <t>Viškovo</t>
  </si>
  <si>
    <t>Vizor d.o.o.</t>
  </si>
  <si>
    <t>Vodoopskrba i odvodnja d.o.o.</t>
  </si>
  <si>
    <t>Otis dizala</t>
  </si>
  <si>
    <t>Kom-Ilok d.o.o.</t>
  </si>
  <si>
    <t>31574808968</t>
  </si>
  <si>
    <t>3237 Intelektualne i osobne usluge</t>
  </si>
  <si>
    <t>Autocentar Buljubašić d.o.o.</t>
  </si>
  <si>
    <t>12945670737</t>
  </si>
  <si>
    <t>Neos Elektroinstalacije, građenje i usluge</t>
  </si>
  <si>
    <t>21946542875</t>
  </si>
  <si>
    <t>Mlini</t>
  </si>
  <si>
    <t>Zagrebpetrol d.o.o.</t>
  </si>
  <si>
    <t>04289142943</t>
  </si>
  <si>
    <t>Lik d.o.o.</t>
  </si>
  <si>
    <t>86750318340</t>
  </si>
  <si>
    <t>Petrijevci</t>
  </si>
  <si>
    <t>Interkont d.o.o.</t>
  </si>
  <si>
    <t>31886182505</t>
  </si>
  <si>
    <t>Živi napitak d.o.o.</t>
  </si>
  <si>
    <t>86530152036</t>
  </si>
  <si>
    <t>3293 Reprezentacija</t>
  </si>
  <si>
    <t>Sollicitudo d.o.o.</t>
  </si>
  <si>
    <t>Smit Commerce d.o.o.</t>
  </si>
  <si>
    <t>95243482140</t>
  </si>
  <si>
    <t>Intrados projekt d.o.o.</t>
  </si>
  <si>
    <t>90481313264</t>
  </si>
  <si>
    <t>Magic net d.o.o.</t>
  </si>
  <si>
    <t>92188488799</t>
  </si>
  <si>
    <t>P&amp;F zaštita d.o.o.</t>
  </si>
  <si>
    <t>95517402410</t>
  </si>
  <si>
    <t>Koncertna dvorana Vatroslava Lisinskog</t>
  </si>
  <si>
    <t>LTDL obrt za zemljane radove</t>
  </si>
  <si>
    <t>87605436556</t>
  </si>
  <si>
    <t>Popovača</t>
  </si>
  <si>
    <t>Međimurje plin d.o.o.</t>
  </si>
  <si>
    <t>Čakovec</t>
  </si>
  <si>
    <t>Studentski centar u Zagrebu</t>
  </si>
  <si>
    <t xml:space="preserve">Agrosan d.o.o. </t>
  </si>
  <si>
    <t>46882399204</t>
  </si>
  <si>
    <t>KOR d.o.o.</t>
  </si>
  <si>
    <t>24282973276</t>
  </si>
  <si>
    <t>A1 Hrvatska</t>
  </si>
  <si>
    <t>Vodovod-Osijek d.o.o.</t>
  </si>
  <si>
    <t>Gradnja Kus d.o.o.</t>
  </si>
  <si>
    <t>18734096415</t>
  </si>
  <si>
    <t>Velika Ludina</t>
  </si>
  <si>
    <t>HEP elektra d.o.o.</t>
  </si>
  <si>
    <t>Lexpera d.o.o.</t>
  </si>
  <si>
    <t>79506290597</t>
  </si>
  <si>
    <t>Varkom d.d.</t>
  </si>
  <si>
    <t>Zeleni grad Šibenik</t>
  </si>
  <si>
    <t>Živa voda d.o.o.</t>
  </si>
  <si>
    <t>86255713939</t>
  </si>
  <si>
    <t>Skimi64 d.o.o.</t>
  </si>
  <si>
    <t>85141730181</t>
  </si>
  <si>
    <t>Trnovec Bartolovečki</t>
  </si>
  <si>
    <t>Ustanova za obrazovanje odraslih</t>
  </si>
  <si>
    <t>22228764473</t>
  </si>
  <si>
    <t>Grad Kaštela</t>
  </si>
  <si>
    <t>08727843572</t>
  </si>
  <si>
    <t>Kaštel Sućurac</t>
  </si>
  <si>
    <t>Vodovod Pula d.o.o.</t>
  </si>
  <si>
    <t>Vodovod Dubrovnik d.o.o.</t>
  </si>
  <si>
    <t>00862047577</t>
  </si>
  <si>
    <t>Zagrebački holding - podružnica čistoća d.o.o.</t>
  </si>
  <si>
    <t>Gradsko stambeno komunalno gospodarstvo d.o.o.</t>
  </si>
  <si>
    <t>03744272526</t>
  </si>
  <si>
    <t>CMP Cornelius Meyer Prospection Berlin</t>
  </si>
  <si>
    <t>DE323493036</t>
  </si>
  <si>
    <t>Berlin</t>
  </si>
  <si>
    <t>Arheocon</t>
  </si>
  <si>
    <t>94282234458</t>
  </si>
  <si>
    <t xml:space="preserve">URID, obrt za umjetnost, restauriranje i dizajn </t>
  </si>
  <si>
    <t>11623156580</t>
  </si>
  <si>
    <t>Achillea d.o.o.</t>
  </si>
  <si>
    <t>51644974425</t>
  </si>
  <si>
    <t>Državni proračun Republike Hrvatske</t>
  </si>
  <si>
    <t>52634238587</t>
  </si>
  <si>
    <t>Euro-vrt d.o.o.</t>
  </si>
  <si>
    <t>57968446706</t>
  </si>
  <si>
    <t>4227 Uređaji, strojevi i oprema za ost. Namjene</t>
  </si>
  <si>
    <t>Proprint d.o.o.</t>
  </si>
  <si>
    <t>72612732139</t>
  </si>
  <si>
    <t>Arheoprojekt</t>
  </si>
  <si>
    <t>48020597321</t>
  </si>
  <si>
    <t>Quadracon d.o.o.</t>
  </si>
  <si>
    <t xml:space="preserve">Ljiljana Major - Rovinj Major Residence </t>
  </si>
  <si>
    <t>81956398057</t>
  </si>
  <si>
    <t>Rovinj</t>
  </si>
  <si>
    <t>Snježana Nova d.o.o.</t>
  </si>
  <si>
    <t>73192045164</t>
  </si>
  <si>
    <t xml:space="preserve">SAN BOX </t>
  </si>
  <si>
    <t>29625629048</t>
  </si>
  <si>
    <t>Kamanje</t>
  </si>
  <si>
    <t>Autopraonica Bukić d.o.o.</t>
  </si>
  <si>
    <t>46798078984</t>
  </si>
  <si>
    <t xml:space="preserve">Lav Servis Zadar j.d.o.o. </t>
  </si>
  <si>
    <t>04975586013</t>
  </si>
  <si>
    <t>Primula company d.o.o.</t>
  </si>
  <si>
    <t>Solin</t>
  </si>
  <si>
    <t>Marin elektromehaničarski i elektroinstalacijski obrt</t>
  </si>
  <si>
    <t>11655107550</t>
  </si>
  <si>
    <t>Škabrnja</t>
  </si>
  <si>
    <t>Karcher d.o.o.</t>
  </si>
  <si>
    <t>03109396077</t>
  </si>
  <si>
    <t>Petrol d.o.o.</t>
  </si>
  <si>
    <t>AUTOHRVATSKA PULA d.o.o.</t>
  </si>
  <si>
    <t>41065366496</t>
  </si>
  <si>
    <t>Zagrebački električni tramvaj d.o.o.</t>
  </si>
  <si>
    <t>32120 Naknada za prijevoz, za rad na terenu i odvojeni život</t>
  </si>
  <si>
    <t>Voda-Servis Vlaho d.o.o.</t>
  </si>
  <si>
    <t>88770197228</t>
  </si>
  <si>
    <t xml:space="preserve">Luminance Studio d.o.o. </t>
  </si>
  <si>
    <t>62392408965</t>
  </si>
  <si>
    <t>HEP-PLIN d.o.o.</t>
  </si>
  <si>
    <t>41317489366</t>
  </si>
  <si>
    <t xml:space="preserve">Baotić d.d. </t>
  </si>
  <si>
    <t>64453957424</t>
  </si>
  <si>
    <t>Fresh Lime Soda</t>
  </si>
  <si>
    <t>36940883588</t>
  </si>
  <si>
    <t>Okućnica d.o.o.</t>
  </si>
  <si>
    <t>46596207826</t>
  </si>
  <si>
    <t xml:space="preserve"> Svetvinčenat</t>
  </si>
  <si>
    <t>European centre for laboratory excelence d.o.o.</t>
  </si>
  <si>
    <t>71930952641</t>
  </si>
  <si>
    <t xml:space="preserve">mART RESTAURO </t>
  </si>
  <si>
    <t>10838105162</t>
  </si>
  <si>
    <t>Vode Jastrebarsko</t>
  </si>
  <si>
    <t>19136164708</t>
  </si>
  <si>
    <t>Jastrebarsko</t>
  </si>
  <si>
    <t>TUTOTUM j.d.o.o.</t>
  </si>
  <si>
    <t>44064835955</t>
  </si>
  <si>
    <t>VMV SZABO d.o.o.</t>
  </si>
  <si>
    <t>17695528532</t>
  </si>
  <si>
    <t>Novi Zagreb</t>
  </si>
  <si>
    <t>Foreman Group d.o.o.</t>
  </si>
  <si>
    <t>04807307105</t>
  </si>
  <si>
    <t>Arheo Tech d.o.o.</t>
  </si>
  <si>
    <t>69994916329</t>
  </si>
  <si>
    <t>Draganić</t>
  </si>
  <si>
    <t>Hosteli i Turizam d.o.o.</t>
  </si>
  <si>
    <t>88335152103</t>
  </si>
  <si>
    <t xml:space="preserve">Ambra Giordano </t>
  </si>
  <si>
    <t>IT05841710824</t>
  </si>
  <si>
    <t>Palermo</t>
  </si>
  <si>
    <t xml:space="preserve">Veldić Promet d.o.o. </t>
  </si>
  <si>
    <t>39281147133</t>
  </si>
  <si>
    <t>DEEL, obrt za elektroinstalacije, vl. Denis Šarić</t>
  </si>
  <si>
    <t>07267288312</t>
  </si>
  <si>
    <t>Marčana</t>
  </si>
  <si>
    <t>Slog Tiskara d.o.o.</t>
  </si>
  <si>
    <t>32882700524</t>
  </si>
  <si>
    <t>Belišće</t>
  </si>
  <si>
    <t>CADCOM d.o.o.</t>
  </si>
  <si>
    <t>10073644499</t>
  </si>
  <si>
    <t>DRAVA IN</t>
  </si>
  <si>
    <t>61250719157</t>
  </si>
  <si>
    <t>Hrvatska poštanska banka d.d.</t>
  </si>
  <si>
    <t>87939104217</t>
  </si>
  <si>
    <t>34311 Usluge banaka</t>
  </si>
  <si>
    <t>34312 Usluga platnog prometa</t>
  </si>
  <si>
    <t>Hrvatska zajednica računovođa i financijskih djelatnika</t>
  </si>
  <si>
    <t>75508100288</t>
  </si>
  <si>
    <t>Samoborka d.d.</t>
  </si>
  <si>
    <t>53149109818</t>
  </si>
  <si>
    <t>Samobor</t>
  </si>
  <si>
    <t>Lav Zaštita d.o.o.</t>
  </si>
  <si>
    <t>60291073227</t>
  </si>
  <si>
    <t>Ukupno isplate dobavljačima</t>
  </si>
  <si>
    <t>Plaćanje po predračunima</t>
  </si>
  <si>
    <t>HGSPOT GRUPA d.o.o.</t>
  </si>
  <si>
    <t>65553879500</t>
  </si>
  <si>
    <t>4221 Uredska oprema i namještaj</t>
  </si>
  <si>
    <t>BAUHAUS</t>
  </si>
  <si>
    <t>4227 Uređaji, strojevi i oprema</t>
  </si>
  <si>
    <t xml:space="preserve">OSTERREICHISCHE GESELLSCHAFT FUR MITTELALTER-UND NEUZETIARCHAOLOGIE </t>
  </si>
  <si>
    <t>Beč</t>
  </si>
  <si>
    <t>32131 Seminari, savjetovanja, simpoziji</t>
  </si>
  <si>
    <t xml:space="preserve">OMNITEH </t>
  </si>
  <si>
    <t>48559435696</t>
  </si>
  <si>
    <t>32221 Osnovni materijal i sirovine</t>
  </si>
  <si>
    <t>MAG-COMMERCE d.o.o.</t>
  </si>
  <si>
    <t>57269622478</t>
  </si>
  <si>
    <t>VIVID ORIGINAL d.o.o.</t>
  </si>
  <si>
    <t>05821545022</t>
  </si>
  <si>
    <t>APARTMAN "COTTAGE HOUSE BREST"</t>
  </si>
  <si>
    <t>23491437968</t>
  </si>
  <si>
    <t>32113 Naknade za smještaj na službenom putu</t>
  </si>
  <si>
    <t xml:space="preserve">Ukupno plaćanje po predračunima </t>
  </si>
  <si>
    <t>Jamčevni polozi - dani</t>
  </si>
  <si>
    <t>Hrvatsko narodno kazalište</t>
  </si>
  <si>
    <t>10852199405</t>
  </si>
  <si>
    <t>1221 Jamčevni polozi</t>
  </si>
  <si>
    <t>Hrvatski državni arhiv</t>
  </si>
  <si>
    <t>46144176176</t>
  </si>
  <si>
    <t>Ukupno jamčevni polozi - dani</t>
  </si>
  <si>
    <t>Isplate zaposlenicima Hrvatskog restauratorskog zavoda</t>
  </si>
  <si>
    <t>3211 Službena putovanja-akontacije</t>
  </si>
  <si>
    <t xml:space="preserve">321191 Posebni doprinos za korištenje zdravstvene zaštite u inozemstvu </t>
  </si>
  <si>
    <t>3111 Plaće za zaposlene</t>
  </si>
  <si>
    <t>3113 Plaće za prekovremeni rad</t>
  </si>
  <si>
    <t>3131 Doprinos na bruto MIO (benif.staž)</t>
  </si>
  <si>
    <t>3132 Doprinos na bruto (zdravstvo)</t>
  </si>
  <si>
    <t>3212 Naknada za prijevoz na posao i s posla</t>
  </si>
  <si>
    <t>3121 Ostali rashodi za zaposlene</t>
  </si>
  <si>
    <t>Ukupno isplate zaposlenicima Hrvatskog restauratorskog zavoda</t>
  </si>
  <si>
    <r>
      <t>23921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Obveza za porez na dodanu vrijednost. Obračun PDV-a za  nabavljena dobra i usluge iz inozemstva - 04/2024. </t>
    </r>
  </si>
  <si>
    <t>Ukupno Državni proračun Republike Hrvatske</t>
  </si>
  <si>
    <t>Isplate autorskih i ugovora o djelu</t>
  </si>
  <si>
    <t>Petra Barać</t>
  </si>
  <si>
    <t>3237 Intelektualne i osobne usluge-bruto</t>
  </si>
  <si>
    <t>Tea Borovina</t>
  </si>
  <si>
    <t>Branko Marko Brkić</t>
  </si>
  <si>
    <t>Dragan Čalić</t>
  </si>
  <si>
    <t>Mario Devčić</t>
  </si>
  <si>
    <t>Đeka Josip</t>
  </si>
  <si>
    <t>Andreja Jandrečić</t>
  </si>
  <si>
    <t>Miroslav Klarić</t>
  </si>
  <si>
    <t>Andrea Knežević</t>
  </si>
  <si>
    <t>Antonia Kovač</t>
  </si>
  <si>
    <t>Ela Kreutz</t>
  </si>
  <si>
    <t>Adrian Kusačić</t>
  </si>
  <si>
    <t>Matko Matija Marušić</t>
  </si>
  <si>
    <t>Maddalena Mustaček Budicin</t>
  </si>
  <si>
    <t>Viktorija Pilon</t>
  </si>
  <si>
    <t>Marija Sekulić</t>
  </si>
  <si>
    <t>Nino Sorić</t>
  </si>
  <si>
    <t>Katarina Strinić</t>
  </si>
  <si>
    <t>Rosanda Tometić</t>
  </si>
  <si>
    <t>Vinko Udiljak</t>
  </si>
  <si>
    <t>Iva Valenta</t>
  </si>
  <si>
    <t>Ivan Valušek</t>
  </si>
  <si>
    <t>Anna Vidas</t>
  </si>
  <si>
    <t>Maja Vidović</t>
  </si>
  <si>
    <t>Emilija Vranković</t>
  </si>
  <si>
    <t>Ukupno Isplate autorskih i ugovora o djelu</t>
  </si>
  <si>
    <t>SVEUKUPNO ZA 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</si>
</sst>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3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 indent="2"/>
    </xf>
    <xf numFmtId="0" fontId="6" fillId="2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 indent="2"/>
    </xf>
    <xf numFmtId="0" fontId="6" fillId="3" borderId="0" xfId="0" applyFont="1" applyFill="1" applyAlignment="1">
      <alignment horizontal="left" vertical="center" wrapText="1" indent="2"/>
    </xf>
    <xf numFmtId="43" fontId="7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 indent="2"/>
    </xf>
    <xf numFmtId="0" fontId="4" fillId="0" borderId="0" xfId="0" applyFont="1" applyAlignment="1">
      <alignment horizontal="left" vertical="center" wrapText="1" indent="2"/>
    </xf>
    <xf numFmtId="4" fontId="2" fillId="0" borderId="0" xfId="1" applyNumberFormat="1" applyFont="1" applyFill="1" applyAlignment="1">
      <alignment horizontal="right" vertical="center" indent="2"/>
    </xf>
    <xf numFmtId="4" fontId="2" fillId="0" borderId="0" xfId="1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 indent="2"/>
    </xf>
    <xf numFmtId="0" fontId="2" fillId="3" borderId="4" xfId="0" applyFont="1" applyFill="1" applyBorder="1" applyAlignment="1">
      <alignment horizontal="left" vertical="center" wrapText="1" indent="2"/>
    </xf>
    <xf numFmtId="0" fontId="6" fillId="3" borderId="4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43" fontId="7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4" fillId="4" borderId="0" xfId="0" applyFont="1" applyFill="1" applyAlignment="1">
      <alignment horizontal="left" vertical="center" wrapText="1"/>
    </xf>
    <xf numFmtId="49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" fontId="4" fillId="4" borderId="0" xfId="0" applyNumberFormat="1" applyFont="1" applyFill="1" applyAlignment="1">
      <alignment horizontal="right" vertical="center" indent="2"/>
    </xf>
    <xf numFmtId="43" fontId="4" fillId="0" borderId="0" xfId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indent="2"/>
    </xf>
    <xf numFmtId="0" fontId="4" fillId="0" borderId="5" xfId="0" applyFont="1" applyBorder="1" applyAlignment="1">
      <alignment horizontal="left" vertical="center" wrapText="1" indent="2"/>
    </xf>
    <xf numFmtId="4" fontId="4" fillId="3" borderId="4" xfId="0" applyNumberFormat="1" applyFont="1" applyFill="1" applyBorder="1" applyAlignment="1">
      <alignment horizontal="right" vertical="center" indent="2"/>
    </xf>
    <xf numFmtId="0" fontId="4" fillId="3" borderId="4" xfId="0" applyFont="1" applyFill="1" applyBorder="1" applyAlignment="1">
      <alignment horizontal="left" vertical="center" wrapText="1" indent="2"/>
    </xf>
    <xf numFmtId="0" fontId="6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4" fontId="4" fillId="4" borderId="4" xfId="0" applyNumberFormat="1" applyFont="1" applyFill="1" applyBorder="1" applyAlignment="1">
      <alignment horizontal="right" vertical="center" indent="2"/>
    </xf>
    <xf numFmtId="0" fontId="4" fillId="4" borderId="4" xfId="0" applyFont="1" applyFill="1" applyBorder="1" applyAlignment="1">
      <alignment horizontal="left" vertical="center" wrapText="1" indent="2"/>
    </xf>
    <xf numFmtId="4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49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" fontId="7" fillId="3" borderId="0" xfId="0" applyNumberFormat="1" applyFont="1" applyFill="1" applyAlignment="1">
      <alignment horizontal="right" vertical="center" indent="2"/>
    </xf>
    <xf numFmtId="0" fontId="7" fillId="3" borderId="0" xfId="0" applyFont="1" applyFill="1" applyAlignment="1">
      <alignment horizontal="left" vertical="center" wrapText="1" indent="2"/>
    </xf>
    <xf numFmtId="0" fontId="10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3" fontId="10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2"/>
    </xf>
    <xf numFmtId="165" fontId="2" fillId="0" borderId="0" xfId="0" applyNumberFormat="1" applyFont="1" applyAlignment="1">
      <alignment vertical="center"/>
    </xf>
    <xf numFmtId="4" fontId="2" fillId="0" borderId="5" xfId="0" applyNumberFormat="1" applyFont="1" applyBorder="1" applyAlignment="1">
      <alignment horizontal="right" vertical="center" indent="2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4" fontId="4" fillId="0" borderId="0" xfId="0" applyNumberFormat="1" applyFont="1" applyAlignment="1">
      <alignment horizontal="right" vertical="top" indent="2"/>
    </xf>
    <xf numFmtId="43" fontId="4" fillId="0" borderId="0" xfId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 indent="2"/>
    </xf>
    <xf numFmtId="0" fontId="2" fillId="3" borderId="0" xfId="0" applyFont="1" applyFill="1" applyAlignment="1">
      <alignment horizontal="left" vertical="center" wrapText="1" indent="2"/>
    </xf>
    <xf numFmtId="43" fontId="4" fillId="0" borderId="0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4" fontId="7" fillId="3" borderId="4" xfId="0" applyNumberFormat="1" applyFont="1" applyFill="1" applyBorder="1" applyAlignment="1">
      <alignment horizontal="right" vertical="center" indent="2"/>
    </xf>
    <xf numFmtId="0" fontId="7" fillId="3" borderId="4" xfId="0" applyFont="1" applyFill="1" applyBorder="1" applyAlignment="1">
      <alignment horizontal="left" vertical="center" wrapText="1" indent="2"/>
    </xf>
    <xf numFmtId="43" fontId="7" fillId="0" borderId="0" xfId="1" applyFont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1524000</xdr:colOff>
      <xdr:row>3</xdr:row>
      <xdr:rowOff>95323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83C13A4-927E-4557-A8EC-1910E598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1847849" cy="66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7C18-C824-42F2-A101-7DB957EBC7D4}">
  <sheetPr>
    <pageSetUpPr fitToPage="1"/>
  </sheetPr>
  <dimension ref="A1:M246"/>
  <sheetViews>
    <sheetView tabSelected="1" zoomScaleNormal="100" workbookViewId="0">
      <pane ySplit="7" topLeftCell="A212" activePane="bottomLeft" state="frozen"/>
      <selection pane="bottomLeft" activeCell="M22" sqref="M22"/>
    </sheetView>
  </sheetViews>
  <sheetFormatPr defaultRowHeight="16.5" x14ac:dyDescent="0.25"/>
  <cols>
    <col min="1" max="1" width="5.7109375" style="29" customWidth="1"/>
    <col min="2" max="2" width="29" style="10" customWidth="1"/>
    <col min="3" max="3" width="13.28515625" style="2" customWidth="1"/>
    <col min="4" max="4" width="17.5703125" style="3" customWidth="1"/>
    <col min="5" max="5" width="20.85546875" style="4" customWidth="1"/>
    <col min="6" max="6" width="39.140625" style="31" customWidth="1"/>
    <col min="7" max="7" width="11.5703125" style="1" customWidth="1"/>
    <col min="8" max="8" width="13" style="6" customWidth="1"/>
    <col min="9" max="9" width="13.42578125" style="7" bestFit="1" customWidth="1"/>
    <col min="10" max="10" width="14" style="8" customWidth="1"/>
    <col min="11" max="11" width="11" style="1" bestFit="1" customWidth="1"/>
    <col min="12" max="13" width="13.7109375" style="9" customWidth="1"/>
    <col min="14" max="16384" width="9.140625" style="1"/>
  </cols>
  <sheetData>
    <row r="1" spans="1:13" x14ac:dyDescent="0.25">
      <c r="A1" s="1"/>
      <c r="B1"/>
      <c r="F1" s="5" t="s">
        <v>0</v>
      </c>
    </row>
    <row r="2" spans="1:13" x14ac:dyDescent="0.25">
      <c r="A2" s="1"/>
      <c r="F2" s="11" t="s">
        <v>1</v>
      </c>
    </row>
    <row r="3" spans="1:13" x14ac:dyDescent="0.25">
      <c r="A3" s="1"/>
      <c r="F3" s="11" t="s">
        <v>2</v>
      </c>
    </row>
    <row r="5" spans="1:13" x14ac:dyDescent="0.25">
      <c r="A5" s="127" t="s">
        <v>3</v>
      </c>
      <c r="B5" s="127"/>
      <c r="C5" s="127"/>
      <c r="D5" s="127"/>
      <c r="E5" s="127"/>
      <c r="F5" s="127"/>
    </row>
    <row r="7" spans="1:13" s="16" customFormat="1" ht="33.75" customHeight="1" x14ac:dyDescent="0.25">
      <c r="A7" s="128" t="s">
        <v>4</v>
      </c>
      <c r="B7" s="129"/>
      <c r="C7" s="12" t="s">
        <v>5</v>
      </c>
      <c r="D7" s="13" t="s">
        <v>6</v>
      </c>
      <c r="E7" s="14" t="s">
        <v>7</v>
      </c>
      <c r="F7" s="15" t="s">
        <v>8</v>
      </c>
      <c r="H7" s="17"/>
      <c r="I7" s="18"/>
      <c r="J7" s="19"/>
      <c r="L7" s="20"/>
      <c r="M7" s="20"/>
    </row>
    <row r="8" spans="1:13" s="16" customFormat="1" ht="33" customHeight="1" x14ac:dyDescent="0.25">
      <c r="A8" s="21" t="s">
        <v>9</v>
      </c>
      <c r="B8" s="22"/>
      <c r="C8" s="23"/>
      <c r="D8" s="24"/>
      <c r="E8" s="25"/>
      <c r="F8" s="26"/>
      <c r="H8" s="27"/>
      <c r="I8" s="28"/>
      <c r="J8" s="19"/>
      <c r="L8" s="20"/>
      <c r="M8" s="20"/>
    </row>
    <row r="9" spans="1:13" x14ac:dyDescent="0.25">
      <c r="B9" s="10" t="s">
        <v>10</v>
      </c>
      <c r="C9" s="2">
        <v>87311810356</v>
      </c>
      <c r="D9" s="3" t="s">
        <v>2</v>
      </c>
      <c r="E9" s="30">
        <v>680.13</v>
      </c>
      <c r="F9" s="31" t="s">
        <v>11</v>
      </c>
    </row>
    <row r="10" spans="1:13" x14ac:dyDescent="0.25">
      <c r="B10" s="10" t="s">
        <v>12</v>
      </c>
      <c r="C10" s="2">
        <v>11374156664</v>
      </c>
      <c r="D10" s="3" t="s">
        <v>2</v>
      </c>
      <c r="E10" s="30">
        <v>63.6</v>
      </c>
      <c r="F10" s="31" t="s">
        <v>13</v>
      </c>
    </row>
    <row r="11" spans="1:13" x14ac:dyDescent="0.25">
      <c r="B11" s="10" t="s">
        <v>12</v>
      </c>
      <c r="C11" s="2">
        <v>11374156665</v>
      </c>
      <c r="D11" s="3" t="s">
        <v>2</v>
      </c>
      <c r="E11" s="30">
        <v>83.48</v>
      </c>
      <c r="F11" s="31" t="s">
        <v>14</v>
      </c>
    </row>
    <row r="12" spans="1:13" x14ac:dyDescent="0.25">
      <c r="B12" s="10" t="s">
        <v>15</v>
      </c>
      <c r="C12" s="2" t="s">
        <v>16</v>
      </c>
      <c r="D12" s="3" t="s">
        <v>17</v>
      </c>
      <c r="E12" s="30">
        <v>51.88</v>
      </c>
      <c r="F12" s="31" t="s">
        <v>18</v>
      </c>
    </row>
    <row r="13" spans="1:13" x14ac:dyDescent="0.25">
      <c r="B13" s="10" t="s">
        <v>19</v>
      </c>
      <c r="C13" s="2">
        <v>88470929840</v>
      </c>
      <c r="D13" s="3" t="s">
        <v>20</v>
      </c>
      <c r="E13" s="30">
        <v>213.18</v>
      </c>
      <c r="F13" s="31" t="s">
        <v>13</v>
      </c>
    </row>
    <row r="14" spans="1:13" x14ac:dyDescent="0.25">
      <c r="B14" s="10" t="s">
        <v>21</v>
      </c>
      <c r="C14" s="2">
        <v>16912997621</v>
      </c>
      <c r="D14" s="3" t="s">
        <v>22</v>
      </c>
      <c r="E14" s="30">
        <v>62.16</v>
      </c>
      <c r="F14" s="31" t="s">
        <v>18</v>
      </c>
    </row>
    <row r="15" spans="1:13" ht="16.5" customHeight="1" x14ac:dyDescent="0.25">
      <c r="B15" s="33" t="s">
        <v>23</v>
      </c>
      <c r="C15" s="34" t="s">
        <v>24</v>
      </c>
      <c r="D15" s="35" t="s">
        <v>2</v>
      </c>
      <c r="E15" s="36">
        <f>649.39-152.68</f>
        <v>496.71</v>
      </c>
      <c r="F15" s="37" t="s">
        <v>13</v>
      </c>
      <c r="K15" s="32"/>
    </row>
    <row r="16" spans="1:13" x14ac:dyDescent="0.25">
      <c r="B16" s="33" t="s">
        <v>23</v>
      </c>
      <c r="C16" s="34" t="s">
        <v>24</v>
      </c>
      <c r="D16" s="35" t="s">
        <v>2</v>
      </c>
      <c r="E16" s="36">
        <v>773.12</v>
      </c>
      <c r="F16" s="37" t="s">
        <v>14</v>
      </c>
    </row>
    <row r="17" spans="2:6" ht="33" x14ac:dyDescent="0.25">
      <c r="B17" s="10" t="s">
        <v>25</v>
      </c>
      <c r="C17" s="2">
        <v>21056790392</v>
      </c>
      <c r="D17" s="3" t="s">
        <v>2</v>
      </c>
      <c r="E17" s="30">
        <v>1616.25</v>
      </c>
      <c r="F17" s="31" t="s">
        <v>26</v>
      </c>
    </row>
    <row r="18" spans="2:6" x14ac:dyDescent="0.25">
      <c r="B18" s="10" t="s">
        <v>27</v>
      </c>
      <c r="C18" s="2">
        <v>93926415263</v>
      </c>
      <c r="D18" s="3" t="s">
        <v>2</v>
      </c>
      <c r="E18" s="30">
        <v>77.5</v>
      </c>
      <c r="F18" s="31" t="s">
        <v>14</v>
      </c>
    </row>
    <row r="19" spans="2:6" x14ac:dyDescent="0.25">
      <c r="B19" s="10" t="s">
        <v>27</v>
      </c>
      <c r="C19" s="2">
        <v>93926415263</v>
      </c>
      <c r="D19" s="3" t="s">
        <v>2</v>
      </c>
      <c r="E19" s="30">
        <v>4287.5</v>
      </c>
      <c r="F19" s="31" t="s">
        <v>28</v>
      </c>
    </row>
    <row r="20" spans="2:6" ht="33" x14ac:dyDescent="0.25">
      <c r="B20" s="10" t="s">
        <v>29</v>
      </c>
      <c r="C20" s="2">
        <v>69715301002</v>
      </c>
      <c r="D20" s="3" t="s">
        <v>2</v>
      </c>
      <c r="E20" s="30">
        <v>14.94</v>
      </c>
      <c r="F20" s="31" t="s">
        <v>26</v>
      </c>
    </row>
    <row r="21" spans="2:6" x14ac:dyDescent="0.25">
      <c r="B21" s="10" t="s">
        <v>30</v>
      </c>
      <c r="C21" s="2" t="s">
        <v>31</v>
      </c>
      <c r="D21" s="3" t="s">
        <v>2</v>
      </c>
      <c r="E21" s="30">
        <v>546.25</v>
      </c>
      <c r="F21" s="31" t="s">
        <v>32</v>
      </c>
    </row>
    <row r="22" spans="2:6" x14ac:dyDescent="0.25">
      <c r="B22" s="10" t="s">
        <v>33</v>
      </c>
      <c r="C22" s="2">
        <v>17789618635</v>
      </c>
      <c r="D22" s="3" t="s">
        <v>17</v>
      </c>
      <c r="E22" s="30">
        <v>264</v>
      </c>
      <c r="F22" s="31" t="s">
        <v>13</v>
      </c>
    </row>
    <row r="23" spans="2:6" x14ac:dyDescent="0.25">
      <c r="B23" s="10" t="s">
        <v>34</v>
      </c>
      <c r="C23" s="2">
        <v>27759560625</v>
      </c>
      <c r="D23" s="3" t="s">
        <v>2</v>
      </c>
      <c r="E23" s="30">
        <v>2258.5700000000002</v>
      </c>
      <c r="F23" s="31" t="s">
        <v>35</v>
      </c>
    </row>
    <row r="24" spans="2:6" x14ac:dyDescent="0.25">
      <c r="B24" s="10" t="s">
        <v>36</v>
      </c>
      <c r="C24" s="2">
        <v>15907062900</v>
      </c>
      <c r="D24" s="3" t="s">
        <v>2</v>
      </c>
      <c r="E24" s="30">
        <v>222.05</v>
      </c>
      <c r="F24" s="31" t="s">
        <v>35</v>
      </c>
    </row>
    <row r="25" spans="2:6" x14ac:dyDescent="0.25">
      <c r="B25" s="10" t="s">
        <v>37</v>
      </c>
      <c r="C25" s="2" t="s">
        <v>38</v>
      </c>
      <c r="D25" s="3" t="s">
        <v>39</v>
      </c>
      <c r="E25" s="30">
        <v>324</v>
      </c>
      <c r="F25" s="31" t="s">
        <v>32</v>
      </c>
    </row>
    <row r="26" spans="2:6" x14ac:dyDescent="0.25">
      <c r="B26" s="10" t="s">
        <v>40</v>
      </c>
      <c r="C26" s="2" t="s">
        <v>41</v>
      </c>
      <c r="D26" s="3" t="s">
        <v>42</v>
      </c>
      <c r="E26" s="30">
        <v>158</v>
      </c>
      <c r="F26" s="31" t="s">
        <v>43</v>
      </c>
    </row>
    <row r="27" spans="2:6" ht="33" x14ac:dyDescent="0.25">
      <c r="B27" s="10" t="s">
        <v>44</v>
      </c>
      <c r="C27" s="2" t="s">
        <v>45</v>
      </c>
      <c r="D27" s="3" t="s">
        <v>46</v>
      </c>
      <c r="E27" s="30">
        <v>775</v>
      </c>
      <c r="F27" s="31" t="s">
        <v>26</v>
      </c>
    </row>
    <row r="28" spans="2:6" ht="33" x14ac:dyDescent="0.25">
      <c r="B28" s="10" t="s">
        <v>47</v>
      </c>
      <c r="C28" s="2" t="s">
        <v>48</v>
      </c>
      <c r="D28" s="3" t="s">
        <v>2</v>
      </c>
      <c r="E28" s="30">
        <v>153.63</v>
      </c>
      <c r="F28" s="31" t="s">
        <v>49</v>
      </c>
    </row>
    <row r="29" spans="2:6" x14ac:dyDescent="0.25">
      <c r="B29" s="10" t="s">
        <v>47</v>
      </c>
      <c r="C29" s="2" t="s">
        <v>48</v>
      </c>
      <c r="D29" s="3" t="s">
        <v>2</v>
      </c>
      <c r="E29" s="30">
        <v>164.21</v>
      </c>
      <c r="F29" s="31" t="s">
        <v>14</v>
      </c>
    </row>
    <row r="30" spans="2:6" x14ac:dyDescent="0.25">
      <c r="B30" s="10" t="s">
        <v>50</v>
      </c>
      <c r="C30" s="2" t="s">
        <v>51</v>
      </c>
      <c r="D30" s="3" t="s">
        <v>2</v>
      </c>
      <c r="E30" s="30">
        <v>584.49</v>
      </c>
      <c r="F30" s="31" t="s">
        <v>13</v>
      </c>
    </row>
    <row r="31" spans="2:6" x14ac:dyDescent="0.25">
      <c r="B31" s="10" t="s">
        <v>52</v>
      </c>
      <c r="C31" s="2">
        <v>29732862130</v>
      </c>
      <c r="D31" s="3" t="s">
        <v>53</v>
      </c>
      <c r="E31" s="30">
        <v>73.12</v>
      </c>
      <c r="F31" s="31" t="s">
        <v>18</v>
      </c>
    </row>
    <row r="32" spans="2:6" x14ac:dyDescent="0.25">
      <c r="B32" s="10" t="s">
        <v>54</v>
      </c>
      <c r="C32" s="2" t="s">
        <v>55</v>
      </c>
      <c r="D32" s="3" t="s">
        <v>56</v>
      </c>
      <c r="E32" s="30">
        <v>33.44</v>
      </c>
      <c r="F32" s="31" t="s">
        <v>18</v>
      </c>
    </row>
    <row r="33" spans="2:6" x14ac:dyDescent="0.25">
      <c r="B33" s="10" t="s">
        <v>54</v>
      </c>
      <c r="C33" s="2" t="s">
        <v>55</v>
      </c>
      <c r="D33" s="3" t="s">
        <v>56</v>
      </c>
      <c r="E33" s="30">
        <v>248.85</v>
      </c>
      <c r="F33" s="31" t="s">
        <v>57</v>
      </c>
    </row>
    <row r="34" spans="2:6" x14ac:dyDescent="0.25">
      <c r="B34" s="10" t="s">
        <v>21</v>
      </c>
      <c r="C34" s="2" t="s">
        <v>58</v>
      </c>
      <c r="D34" s="3" t="s">
        <v>39</v>
      </c>
      <c r="E34" s="30">
        <v>49.66</v>
      </c>
      <c r="F34" s="31" t="s">
        <v>18</v>
      </c>
    </row>
    <row r="35" spans="2:6" x14ac:dyDescent="0.25">
      <c r="B35" s="10" t="s">
        <v>59</v>
      </c>
      <c r="C35" s="2" t="s">
        <v>60</v>
      </c>
      <c r="D35" s="3" t="s">
        <v>46</v>
      </c>
      <c r="E35" s="30">
        <v>24.5</v>
      </c>
      <c r="F35" s="31" t="s">
        <v>18</v>
      </c>
    </row>
    <row r="36" spans="2:6" x14ac:dyDescent="0.25">
      <c r="B36" s="10" t="s">
        <v>61</v>
      </c>
      <c r="C36" s="2">
        <v>94443043935</v>
      </c>
      <c r="D36" s="3" t="s">
        <v>2</v>
      </c>
      <c r="E36" s="30">
        <v>93.5</v>
      </c>
      <c r="F36" s="31" t="s">
        <v>62</v>
      </c>
    </row>
    <row r="37" spans="2:6" x14ac:dyDescent="0.25">
      <c r="B37" s="10" t="s">
        <v>63</v>
      </c>
      <c r="C37" s="2">
        <v>89406825003</v>
      </c>
      <c r="D37" s="3" t="s">
        <v>56</v>
      </c>
      <c r="E37" s="30">
        <v>10.54</v>
      </c>
      <c r="F37" s="31" t="s">
        <v>18</v>
      </c>
    </row>
    <row r="38" spans="2:6" ht="49.5" x14ac:dyDescent="0.25">
      <c r="B38" s="10" t="s">
        <v>64</v>
      </c>
      <c r="C38" s="2">
        <v>61817894937</v>
      </c>
      <c r="D38" s="3" t="s">
        <v>2</v>
      </c>
      <c r="E38" s="30">
        <v>1545.44</v>
      </c>
      <c r="F38" s="31" t="s">
        <v>18</v>
      </c>
    </row>
    <row r="39" spans="2:6" ht="33" x14ac:dyDescent="0.25">
      <c r="B39" s="10" t="s">
        <v>65</v>
      </c>
      <c r="C39" s="2" t="s">
        <v>66</v>
      </c>
      <c r="D39" s="3" t="s">
        <v>2</v>
      </c>
      <c r="E39" s="30">
        <v>3747.69</v>
      </c>
      <c r="F39" s="31" t="s">
        <v>67</v>
      </c>
    </row>
    <row r="40" spans="2:6" x14ac:dyDescent="0.25">
      <c r="B40" s="10" t="s">
        <v>68</v>
      </c>
      <c r="C40" s="2" t="s">
        <v>69</v>
      </c>
      <c r="D40" s="3" t="s">
        <v>70</v>
      </c>
      <c r="E40" s="30">
        <v>20.39</v>
      </c>
      <c r="F40" s="31" t="s">
        <v>18</v>
      </c>
    </row>
    <row r="41" spans="2:6" x14ac:dyDescent="0.25">
      <c r="B41" s="10" t="s">
        <v>71</v>
      </c>
      <c r="C41" s="2" t="s">
        <v>72</v>
      </c>
      <c r="D41" s="3" t="s">
        <v>2</v>
      </c>
      <c r="E41" s="30">
        <v>240.5</v>
      </c>
      <c r="F41" s="31" t="s">
        <v>32</v>
      </c>
    </row>
    <row r="42" spans="2:6" x14ac:dyDescent="0.25">
      <c r="B42" s="10" t="s">
        <v>73</v>
      </c>
      <c r="C42" s="2" t="s">
        <v>74</v>
      </c>
      <c r="D42" s="3" t="s">
        <v>75</v>
      </c>
      <c r="E42" s="30">
        <v>2375</v>
      </c>
      <c r="F42" s="31" t="s">
        <v>32</v>
      </c>
    </row>
    <row r="43" spans="2:6" x14ac:dyDescent="0.25">
      <c r="B43" s="10" t="s">
        <v>76</v>
      </c>
      <c r="C43" s="2" t="s">
        <v>77</v>
      </c>
      <c r="D43" s="3" t="s">
        <v>22</v>
      </c>
      <c r="E43" s="30">
        <v>1161.33</v>
      </c>
      <c r="F43" s="31" t="s">
        <v>18</v>
      </c>
    </row>
    <row r="44" spans="2:6" x14ac:dyDescent="0.25">
      <c r="B44" s="10" t="s">
        <v>78</v>
      </c>
      <c r="C44" s="2" t="s">
        <v>79</v>
      </c>
      <c r="D44" s="3" t="s">
        <v>80</v>
      </c>
      <c r="E44" s="30">
        <v>131.76</v>
      </c>
      <c r="F44" s="31" t="s">
        <v>13</v>
      </c>
    </row>
    <row r="45" spans="2:6" x14ac:dyDescent="0.25">
      <c r="B45" s="10" t="s">
        <v>78</v>
      </c>
      <c r="C45" s="2" t="s">
        <v>79</v>
      </c>
      <c r="D45" s="3" t="s">
        <v>80</v>
      </c>
      <c r="E45" s="30">
        <v>37.99</v>
      </c>
      <c r="F45" s="31" t="s">
        <v>14</v>
      </c>
    </row>
    <row r="46" spans="2:6" x14ac:dyDescent="0.25">
      <c r="B46" s="10" t="s">
        <v>81</v>
      </c>
      <c r="C46" s="2" t="s">
        <v>82</v>
      </c>
      <c r="D46" s="3" t="s">
        <v>2</v>
      </c>
      <c r="E46" s="30">
        <v>467.28</v>
      </c>
      <c r="F46" s="31" t="s">
        <v>83</v>
      </c>
    </row>
    <row r="47" spans="2:6" x14ac:dyDescent="0.25">
      <c r="B47" s="10" t="s">
        <v>84</v>
      </c>
      <c r="C47" s="2" t="s">
        <v>85</v>
      </c>
      <c r="D47" s="3" t="s">
        <v>86</v>
      </c>
      <c r="E47" s="30">
        <v>750</v>
      </c>
      <c r="F47" s="31" t="s">
        <v>87</v>
      </c>
    </row>
    <row r="48" spans="2:6" x14ac:dyDescent="0.25">
      <c r="B48" s="10" t="s">
        <v>88</v>
      </c>
      <c r="C48" s="2">
        <v>31608194500</v>
      </c>
      <c r="D48" s="3" t="s">
        <v>2</v>
      </c>
      <c r="E48" s="30">
        <v>2215.9</v>
      </c>
      <c r="F48" s="31" t="s">
        <v>13</v>
      </c>
    </row>
    <row r="49" spans="2:6" x14ac:dyDescent="0.25">
      <c r="B49" s="10" t="s">
        <v>88</v>
      </c>
      <c r="C49" s="2">
        <v>31608194500</v>
      </c>
      <c r="D49" s="3" t="s">
        <v>2</v>
      </c>
      <c r="E49" s="30">
        <v>81.44</v>
      </c>
      <c r="F49" s="31" t="s">
        <v>14</v>
      </c>
    </row>
    <row r="50" spans="2:6" x14ac:dyDescent="0.25">
      <c r="B50" s="10" t="s">
        <v>88</v>
      </c>
      <c r="C50" s="2">
        <v>31608194500</v>
      </c>
      <c r="D50" s="3" t="s">
        <v>2</v>
      </c>
      <c r="E50" s="30">
        <v>328.5</v>
      </c>
      <c r="F50" s="31" t="s">
        <v>32</v>
      </c>
    </row>
    <row r="51" spans="2:6" x14ac:dyDescent="0.25">
      <c r="B51" s="10" t="s">
        <v>89</v>
      </c>
      <c r="C51" s="2">
        <v>38152213074</v>
      </c>
      <c r="D51" s="3" t="s">
        <v>90</v>
      </c>
      <c r="E51" s="30">
        <v>49.5</v>
      </c>
      <c r="F51" s="31" t="s">
        <v>18</v>
      </c>
    </row>
    <row r="52" spans="2:6" x14ac:dyDescent="0.25">
      <c r="B52" s="10" t="s">
        <v>89</v>
      </c>
      <c r="C52" s="2">
        <v>38152213074</v>
      </c>
      <c r="D52" s="3" t="s">
        <v>90</v>
      </c>
      <c r="E52" s="30">
        <v>16.75</v>
      </c>
      <c r="F52" s="31" t="s">
        <v>57</v>
      </c>
    </row>
    <row r="53" spans="2:6" ht="49.5" x14ac:dyDescent="0.25">
      <c r="B53" s="10" t="s">
        <v>91</v>
      </c>
      <c r="C53" s="2" t="s">
        <v>92</v>
      </c>
      <c r="D53" s="3" t="s">
        <v>2</v>
      </c>
      <c r="E53" s="30">
        <v>419.35</v>
      </c>
      <c r="F53" s="31" t="s">
        <v>32</v>
      </c>
    </row>
    <row r="54" spans="2:6" x14ac:dyDescent="0.25">
      <c r="B54" s="10" t="s">
        <v>93</v>
      </c>
      <c r="C54" s="2" t="s">
        <v>94</v>
      </c>
      <c r="D54" s="3" t="s">
        <v>2</v>
      </c>
      <c r="E54" s="30">
        <v>533.38</v>
      </c>
      <c r="F54" s="31" t="s">
        <v>87</v>
      </c>
    </row>
    <row r="55" spans="2:6" x14ac:dyDescent="0.25">
      <c r="B55" s="10" t="s">
        <v>95</v>
      </c>
      <c r="C55" s="2">
        <v>14573239784</v>
      </c>
      <c r="D55" s="3" t="s">
        <v>2</v>
      </c>
      <c r="E55" s="30">
        <v>295</v>
      </c>
      <c r="F55" s="31" t="s">
        <v>13</v>
      </c>
    </row>
    <row r="56" spans="2:6" x14ac:dyDescent="0.25">
      <c r="B56" s="10" t="s">
        <v>96</v>
      </c>
      <c r="C56" s="2">
        <v>81793146560</v>
      </c>
      <c r="D56" s="3" t="s">
        <v>2</v>
      </c>
      <c r="E56" s="30">
        <v>2742.8</v>
      </c>
      <c r="F56" s="31" t="s">
        <v>11</v>
      </c>
    </row>
    <row r="57" spans="2:6" x14ac:dyDescent="0.25">
      <c r="B57" s="10" t="s">
        <v>96</v>
      </c>
      <c r="C57" s="2">
        <v>81793146560</v>
      </c>
      <c r="D57" s="3" t="s">
        <v>2</v>
      </c>
      <c r="E57" s="30">
        <v>3.77</v>
      </c>
      <c r="F57" s="31" t="s">
        <v>97</v>
      </c>
    </row>
    <row r="58" spans="2:6" ht="33" x14ac:dyDescent="0.25">
      <c r="B58" s="10" t="s">
        <v>98</v>
      </c>
      <c r="C58" s="2" t="s">
        <v>99</v>
      </c>
      <c r="D58" s="3" t="s">
        <v>2</v>
      </c>
      <c r="E58" s="30">
        <v>282</v>
      </c>
      <c r="F58" s="31" t="s">
        <v>67</v>
      </c>
    </row>
    <row r="59" spans="2:6" ht="33" x14ac:dyDescent="0.25">
      <c r="B59" s="10" t="s">
        <v>100</v>
      </c>
      <c r="C59" s="2" t="s">
        <v>101</v>
      </c>
      <c r="D59" s="3" t="s">
        <v>2</v>
      </c>
      <c r="E59" s="30">
        <v>553</v>
      </c>
      <c r="F59" s="31" t="s">
        <v>32</v>
      </c>
    </row>
    <row r="60" spans="2:6" x14ac:dyDescent="0.25">
      <c r="B60" s="10" t="s">
        <v>102</v>
      </c>
      <c r="C60" s="2" t="s">
        <v>103</v>
      </c>
      <c r="D60" s="3" t="s">
        <v>22</v>
      </c>
      <c r="E60" s="30">
        <v>355.25</v>
      </c>
      <c r="F60" s="31" t="s">
        <v>18</v>
      </c>
    </row>
    <row r="61" spans="2:6" ht="33" x14ac:dyDescent="0.25">
      <c r="B61" s="10" t="s">
        <v>104</v>
      </c>
      <c r="C61" s="2" t="s">
        <v>105</v>
      </c>
      <c r="D61" s="3" t="s">
        <v>106</v>
      </c>
      <c r="E61" s="30">
        <v>3148.82</v>
      </c>
      <c r="F61" s="31" t="s">
        <v>32</v>
      </c>
    </row>
    <row r="62" spans="2:6" x14ac:dyDescent="0.25">
      <c r="B62" s="10" t="s">
        <v>107</v>
      </c>
      <c r="C62" s="2" t="s">
        <v>108</v>
      </c>
      <c r="D62" s="3" t="s">
        <v>2</v>
      </c>
      <c r="E62" s="30">
        <v>248.85</v>
      </c>
      <c r="F62" s="31" t="s">
        <v>109</v>
      </c>
    </row>
    <row r="63" spans="2:6" x14ac:dyDescent="0.25">
      <c r="B63" s="10" t="s">
        <v>110</v>
      </c>
      <c r="C63" s="2" t="s">
        <v>111</v>
      </c>
      <c r="D63" s="3" t="s">
        <v>2</v>
      </c>
      <c r="E63" s="30">
        <v>69.95</v>
      </c>
      <c r="F63" s="31" t="s">
        <v>32</v>
      </c>
    </row>
    <row r="64" spans="2:6" x14ac:dyDescent="0.25">
      <c r="B64" s="10" t="s">
        <v>112</v>
      </c>
      <c r="C64" s="2" t="s">
        <v>113</v>
      </c>
      <c r="D64" s="3" t="s">
        <v>114</v>
      </c>
      <c r="E64" s="30">
        <v>23432.99</v>
      </c>
      <c r="F64" s="31" t="s">
        <v>13</v>
      </c>
    </row>
    <row r="65" spans="2:6" x14ac:dyDescent="0.25">
      <c r="B65" s="10" t="s">
        <v>115</v>
      </c>
      <c r="C65" s="2" t="s">
        <v>116</v>
      </c>
      <c r="D65" s="3" t="s">
        <v>2</v>
      </c>
      <c r="E65" s="30">
        <v>177.8</v>
      </c>
      <c r="F65" s="31" t="s">
        <v>28</v>
      </c>
    </row>
    <row r="66" spans="2:6" x14ac:dyDescent="0.25">
      <c r="B66" s="10" t="s">
        <v>117</v>
      </c>
      <c r="C66" s="2">
        <v>63073332379</v>
      </c>
      <c r="D66" s="3" t="s">
        <v>2</v>
      </c>
      <c r="E66" s="30">
        <v>6585.5</v>
      </c>
      <c r="F66" s="31" t="s">
        <v>35</v>
      </c>
    </row>
    <row r="67" spans="2:6" x14ac:dyDescent="0.25">
      <c r="B67" s="10" t="s">
        <v>118</v>
      </c>
      <c r="C67" s="2" t="s">
        <v>119</v>
      </c>
      <c r="D67" s="3" t="s">
        <v>120</v>
      </c>
      <c r="E67" s="30">
        <v>396.87</v>
      </c>
      <c r="F67" s="31" t="s">
        <v>13</v>
      </c>
    </row>
    <row r="68" spans="2:6" x14ac:dyDescent="0.25">
      <c r="B68" s="10" t="s">
        <v>121</v>
      </c>
      <c r="C68" s="2" t="s">
        <v>122</v>
      </c>
      <c r="D68" s="3" t="s">
        <v>2</v>
      </c>
      <c r="E68" s="30">
        <v>38.94</v>
      </c>
      <c r="F68" s="31" t="s">
        <v>28</v>
      </c>
    </row>
    <row r="69" spans="2:6" x14ac:dyDescent="0.25">
      <c r="B69" s="10" t="s">
        <v>123</v>
      </c>
      <c r="C69" s="2">
        <v>45821273643</v>
      </c>
      <c r="D69" s="3" t="s">
        <v>124</v>
      </c>
      <c r="E69" s="30">
        <v>175</v>
      </c>
      <c r="F69" s="31" t="s">
        <v>13</v>
      </c>
    </row>
    <row r="70" spans="2:6" x14ac:dyDescent="0.25">
      <c r="B70" s="10" t="s">
        <v>123</v>
      </c>
      <c r="C70" s="2">
        <v>45821273643</v>
      </c>
      <c r="D70" s="3" t="s">
        <v>124</v>
      </c>
      <c r="E70" s="30">
        <v>124008.31</v>
      </c>
      <c r="F70" s="31" t="s">
        <v>32</v>
      </c>
    </row>
    <row r="71" spans="2:6" ht="33" x14ac:dyDescent="0.25">
      <c r="B71" s="10" t="s">
        <v>125</v>
      </c>
      <c r="C71" s="2">
        <v>85821130368</v>
      </c>
      <c r="D71" s="3" t="s">
        <v>2</v>
      </c>
      <c r="E71" s="30">
        <v>3.91</v>
      </c>
      <c r="F71" s="31" t="s">
        <v>126</v>
      </c>
    </row>
    <row r="72" spans="2:6" ht="33" x14ac:dyDescent="0.25">
      <c r="B72" s="10" t="s">
        <v>127</v>
      </c>
      <c r="C72" s="2" t="s">
        <v>128</v>
      </c>
      <c r="D72" s="3" t="s">
        <v>129</v>
      </c>
      <c r="E72" s="30">
        <v>607.29</v>
      </c>
      <c r="F72" s="31" t="s">
        <v>26</v>
      </c>
    </row>
    <row r="73" spans="2:6" x14ac:dyDescent="0.25">
      <c r="B73" s="10" t="s">
        <v>36</v>
      </c>
      <c r="C73" s="2">
        <v>15907062900</v>
      </c>
      <c r="D73" s="3" t="s">
        <v>2</v>
      </c>
      <c r="E73" s="30">
        <v>718.71</v>
      </c>
      <c r="F73" s="31" t="s">
        <v>35</v>
      </c>
    </row>
    <row r="74" spans="2:6" x14ac:dyDescent="0.25">
      <c r="B74" s="10" t="s">
        <v>130</v>
      </c>
      <c r="C74" s="2" t="s">
        <v>131</v>
      </c>
      <c r="D74" s="3" t="s">
        <v>2</v>
      </c>
      <c r="E74" s="30">
        <v>1942.5</v>
      </c>
      <c r="F74" s="31" t="s">
        <v>32</v>
      </c>
    </row>
    <row r="75" spans="2:6" ht="33" x14ac:dyDescent="0.25">
      <c r="B75" s="10" t="s">
        <v>132</v>
      </c>
      <c r="C75" s="2">
        <v>53299066792</v>
      </c>
      <c r="D75" s="3" t="s">
        <v>2</v>
      </c>
      <c r="E75" s="30">
        <v>348.4</v>
      </c>
      <c r="F75" s="31" t="s">
        <v>26</v>
      </c>
    </row>
    <row r="76" spans="2:6" x14ac:dyDescent="0.25">
      <c r="B76" s="10" t="s">
        <v>133</v>
      </c>
      <c r="C76" s="2">
        <v>30050049642</v>
      </c>
      <c r="D76" s="3" t="s">
        <v>46</v>
      </c>
      <c r="E76" s="30">
        <v>95.7</v>
      </c>
      <c r="F76" s="31" t="s">
        <v>18</v>
      </c>
    </row>
    <row r="77" spans="2:6" ht="33" x14ac:dyDescent="0.25">
      <c r="B77" s="10" t="s">
        <v>134</v>
      </c>
      <c r="C77" s="2">
        <v>90439696130</v>
      </c>
      <c r="D77" s="3" t="s">
        <v>2</v>
      </c>
      <c r="E77" s="30">
        <v>456.25</v>
      </c>
      <c r="F77" s="31" t="s">
        <v>26</v>
      </c>
    </row>
    <row r="78" spans="2:6" x14ac:dyDescent="0.25">
      <c r="B78" s="10" t="s">
        <v>134</v>
      </c>
      <c r="C78" s="2">
        <v>90439696130</v>
      </c>
      <c r="D78" s="3" t="s">
        <v>2</v>
      </c>
      <c r="E78" s="30">
        <v>250.5</v>
      </c>
      <c r="F78" s="31" t="s">
        <v>57</v>
      </c>
    </row>
    <row r="79" spans="2:6" ht="33" x14ac:dyDescent="0.25">
      <c r="B79" s="10" t="s">
        <v>135</v>
      </c>
      <c r="C79" s="2" t="s">
        <v>136</v>
      </c>
      <c r="D79" s="3" t="s">
        <v>2</v>
      </c>
      <c r="E79" s="30">
        <v>250</v>
      </c>
      <c r="F79" s="31" t="s">
        <v>26</v>
      </c>
    </row>
    <row r="80" spans="2:6" x14ac:dyDescent="0.25">
      <c r="B80" s="10" t="s">
        <v>137</v>
      </c>
      <c r="C80" s="2">
        <v>26251326399</v>
      </c>
      <c r="D80" s="3" t="s">
        <v>138</v>
      </c>
      <c r="E80" s="30">
        <v>31.02</v>
      </c>
      <c r="F80" s="31" t="s">
        <v>18</v>
      </c>
    </row>
    <row r="81" spans="2:6" ht="33" x14ac:dyDescent="0.25">
      <c r="B81" s="10" t="s">
        <v>139</v>
      </c>
      <c r="C81" s="2" t="s">
        <v>140</v>
      </c>
      <c r="D81" s="3" t="s">
        <v>46</v>
      </c>
      <c r="E81" s="30">
        <v>23</v>
      </c>
      <c r="F81" s="31" t="s">
        <v>26</v>
      </c>
    </row>
    <row r="82" spans="2:6" x14ac:dyDescent="0.25">
      <c r="B82" s="10" t="s">
        <v>141</v>
      </c>
      <c r="C82" s="2" t="s">
        <v>142</v>
      </c>
      <c r="D82" s="3" t="s">
        <v>22</v>
      </c>
      <c r="E82" s="30">
        <v>1375</v>
      </c>
      <c r="F82" s="31" t="s">
        <v>32</v>
      </c>
    </row>
    <row r="83" spans="2:6" x14ac:dyDescent="0.25">
      <c r="B83" s="10" t="s">
        <v>21</v>
      </c>
      <c r="C83" s="2">
        <v>38812451417</v>
      </c>
      <c r="D83" s="3" t="s">
        <v>17</v>
      </c>
      <c r="E83" s="30">
        <v>103.87</v>
      </c>
      <c r="F83" s="31" t="s">
        <v>18</v>
      </c>
    </row>
    <row r="84" spans="2:6" x14ac:dyDescent="0.25">
      <c r="B84" s="10" t="s">
        <v>143</v>
      </c>
      <c r="C84" s="2" t="s">
        <v>144</v>
      </c>
      <c r="D84" s="3" t="s">
        <v>46</v>
      </c>
      <c r="E84" s="30">
        <v>19.37</v>
      </c>
      <c r="F84" s="31" t="s">
        <v>18</v>
      </c>
    </row>
    <row r="85" spans="2:6" ht="33" x14ac:dyDescent="0.25">
      <c r="B85" s="10" t="s">
        <v>145</v>
      </c>
      <c r="C85" s="2">
        <v>14725542168</v>
      </c>
      <c r="D85" s="3" t="s">
        <v>17</v>
      </c>
      <c r="E85" s="30">
        <v>6241.88</v>
      </c>
      <c r="F85" s="31" t="s">
        <v>26</v>
      </c>
    </row>
    <row r="86" spans="2:6" x14ac:dyDescent="0.25">
      <c r="B86" s="10" t="s">
        <v>146</v>
      </c>
      <c r="C86" s="2" t="s">
        <v>147</v>
      </c>
      <c r="D86" s="3" t="s">
        <v>2</v>
      </c>
      <c r="E86" s="30">
        <v>71.680000000000007</v>
      </c>
      <c r="F86" s="31" t="s">
        <v>148</v>
      </c>
    </row>
    <row r="87" spans="2:6" x14ac:dyDescent="0.25">
      <c r="B87" s="10" t="s">
        <v>149</v>
      </c>
      <c r="C87" s="2" t="s">
        <v>150</v>
      </c>
      <c r="D87" s="3" t="s">
        <v>151</v>
      </c>
      <c r="E87" s="30">
        <v>449.52</v>
      </c>
      <c r="F87" s="31" t="s">
        <v>43</v>
      </c>
    </row>
    <row r="88" spans="2:6" ht="33" x14ac:dyDescent="0.25">
      <c r="B88" s="10" t="s">
        <v>152</v>
      </c>
      <c r="C88" s="2" t="s">
        <v>153</v>
      </c>
      <c r="D88" s="3" t="s">
        <v>2</v>
      </c>
      <c r="E88" s="30">
        <v>2430.86</v>
      </c>
      <c r="F88" s="31" t="s">
        <v>26</v>
      </c>
    </row>
    <row r="89" spans="2:6" ht="33" x14ac:dyDescent="0.25">
      <c r="B89" s="10" t="s">
        <v>154</v>
      </c>
      <c r="C89" s="2">
        <v>85941596441</v>
      </c>
      <c r="D89" s="3" t="s">
        <v>2</v>
      </c>
      <c r="E89" s="30">
        <v>224.07</v>
      </c>
      <c r="F89" s="31" t="s">
        <v>67</v>
      </c>
    </row>
    <row r="90" spans="2:6" x14ac:dyDescent="0.25">
      <c r="B90" s="10" t="s">
        <v>154</v>
      </c>
      <c r="C90" s="2">
        <v>85941596441</v>
      </c>
      <c r="D90" s="3" t="s">
        <v>2</v>
      </c>
      <c r="E90" s="30">
        <v>12.28</v>
      </c>
      <c r="F90" s="31" t="s">
        <v>13</v>
      </c>
    </row>
    <row r="91" spans="2:6" ht="33" x14ac:dyDescent="0.25">
      <c r="B91" s="10" t="s">
        <v>154</v>
      </c>
      <c r="C91" s="2">
        <v>85941596441</v>
      </c>
      <c r="D91" s="3" t="s">
        <v>2</v>
      </c>
      <c r="E91" s="30">
        <v>21.24</v>
      </c>
      <c r="F91" s="31" t="s">
        <v>155</v>
      </c>
    </row>
    <row r="92" spans="2:6" ht="33" x14ac:dyDescent="0.25">
      <c r="B92" s="10" t="s">
        <v>156</v>
      </c>
      <c r="C92" s="2" t="s">
        <v>157</v>
      </c>
      <c r="D92" s="3" t="s">
        <v>158</v>
      </c>
      <c r="E92" s="30">
        <v>1523.14</v>
      </c>
      <c r="F92" s="31" t="s">
        <v>26</v>
      </c>
    </row>
    <row r="93" spans="2:6" ht="33" x14ac:dyDescent="0.25">
      <c r="B93" s="10" t="s">
        <v>159</v>
      </c>
      <c r="C93" s="2">
        <v>28579840610</v>
      </c>
      <c r="D93" s="3" t="s">
        <v>86</v>
      </c>
      <c r="E93" s="30">
        <v>2064.7800000000002</v>
      </c>
      <c r="F93" s="31" t="s">
        <v>26</v>
      </c>
    </row>
    <row r="94" spans="2:6" x14ac:dyDescent="0.25">
      <c r="B94" s="10" t="s">
        <v>160</v>
      </c>
      <c r="C94" s="2">
        <v>83416546499</v>
      </c>
      <c r="D94" s="3" t="s">
        <v>2</v>
      </c>
      <c r="E94" s="30">
        <v>863.79</v>
      </c>
      <c r="F94" s="31" t="s">
        <v>18</v>
      </c>
    </row>
    <row r="95" spans="2:6" ht="33" x14ac:dyDescent="0.25">
      <c r="B95" s="10" t="s">
        <v>161</v>
      </c>
      <c r="C95" s="2">
        <v>76080865307</v>
      </c>
      <c r="D95" s="3" t="s">
        <v>2</v>
      </c>
      <c r="E95" s="30">
        <v>89.59</v>
      </c>
      <c r="F95" s="31" t="s">
        <v>26</v>
      </c>
    </row>
    <row r="96" spans="2:6" x14ac:dyDescent="0.25">
      <c r="B96" s="10" t="s">
        <v>162</v>
      </c>
      <c r="C96" s="2" t="s">
        <v>163</v>
      </c>
      <c r="D96" s="3" t="s">
        <v>151</v>
      </c>
      <c r="E96" s="30">
        <v>4776</v>
      </c>
      <c r="F96" s="31" t="s">
        <v>164</v>
      </c>
    </row>
    <row r="97" spans="2:6" ht="33" x14ac:dyDescent="0.25">
      <c r="B97" s="10" t="s">
        <v>165</v>
      </c>
      <c r="C97" s="2" t="s">
        <v>166</v>
      </c>
      <c r="D97" s="3" t="s">
        <v>46</v>
      </c>
      <c r="E97" s="30">
        <v>473.5</v>
      </c>
      <c r="F97" s="31" t="s">
        <v>26</v>
      </c>
    </row>
    <row r="98" spans="2:6" ht="33" x14ac:dyDescent="0.25">
      <c r="B98" s="10" t="s">
        <v>167</v>
      </c>
      <c r="C98" s="2" t="s">
        <v>168</v>
      </c>
      <c r="D98" s="3" t="s">
        <v>169</v>
      </c>
      <c r="E98" s="30">
        <v>489.53</v>
      </c>
      <c r="F98" s="31" t="s">
        <v>26</v>
      </c>
    </row>
    <row r="99" spans="2:6" x14ac:dyDescent="0.25">
      <c r="B99" s="10" t="s">
        <v>170</v>
      </c>
      <c r="C99" s="2" t="s">
        <v>171</v>
      </c>
      <c r="D99" s="3" t="s">
        <v>2</v>
      </c>
      <c r="E99" s="30">
        <v>799.8</v>
      </c>
      <c r="F99" s="31" t="s">
        <v>18</v>
      </c>
    </row>
    <row r="100" spans="2:6" x14ac:dyDescent="0.25">
      <c r="B100" s="10" t="s">
        <v>172</v>
      </c>
      <c r="C100" s="2" t="s">
        <v>173</v>
      </c>
      <c r="D100" s="3" t="s">
        <v>174</v>
      </c>
      <c r="E100" s="30">
        <v>400.66</v>
      </c>
      <c r="F100" s="31" t="s">
        <v>13</v>
      </c>
    </row>
    <row r="101" spans="2:6" x14ac:dyDescent="0.25">
      <c r="B101" s="10" t="s">
        <v>175</v>
      </c>
      <c r="C101" s="2" t="s">
        <v>176</v>
      </c>
      <c r="D101" s="3" t="s">
        <v>2</v>
      </c>
      <c r="E101" s="30">
        <v>325</v>
      </c>
      <c r="F101" s="31" t="s">
        <v>14</v>
      </c>
    </row>
    <row r="102" spans="2:6" x14ac:dyDescent="0.25">
      <c r="B102" s="10" t="s">
        <v>177</v>
      </c>
      <c r="C102" s="2" t="s">
        <v>178</v>
      </c>
      <c r="D102" s="3" t="s">
        <v>2</v>
      </c>
      <c r="E102" s="30">
        <v>50</v>
      </c>
      <c r="F102" s="31" t="s">
        <v>179</v>
      </c>
    </row>
    <row r="103" spans="2:6" x14ac:dyDescent="0.25">
      <c r="B103" s="10" t="s">
        <v>180</v>
      </c>
      <c r="C103" s="2">
        <v>50812456133</v>
      </c>
      <c r="D103" s="3" t="s">
        <v>2</v>
      </c>
      <c r="E103" s="30">
        <v>221.4</v>
      </c>
      <c r="F103" s="31" t="s">
        <v>35</v>
      </c>
    </row>
    <row r="104" spans="2:6" x14ac:dyDescent="0.25">
      <c r="B104" s="10" t="s">
        <v>180</v>
      </c>
      <c r="C104" s="2">
        <v>50812456133</v>
      </c>
      <c r="D104" s="3" t="s">
        <v>2</v>
      </c>
      <c r="E104" s="30">
        <v>248.85</v>
      </c>
      <c r="F104" s="31" t="s">
        <v>18</v>
      </c>
    </row>
    <row r="105" spans="2:6" x14ac:dyDescent="0.25">
      <c r="B105" s="10" t="s">
        <v>180</v>
      </c>
      <c r="C105" s="2">
        <v>50812456133</v>
      </c>
      <c r="D105" s="3" t="s">
        <v>2</v>
      </c>
      <c r="E105" s="30">
        <v>4273.68</v>
      </c>
      <c r="F105" s="31" t="s">
        <v>57</v>
      </c>
    </row>
    <row r="106" spans="2:6" x14ac:dyDescent="0.25">
      <c r="B106" s="10" t="s">
        <v>180</v>
      </c>
      <c r="C106" s="2">
        <v>50812456133</v>
      </c>
      <c r="D106" s="3" t="s">
        <v>2</v>
      </c>
      <c r="E106" s="30">
        <v>111.12</v>
      </c>
      <c r="F106" s="31" t="s">
        <v>32</v>
      </c>
    </row>
    <row r="107" spans="2:6" x14ac:dyDescent="0.25">
      <c r="B107" s="10" t="s">
        <v>181</v>
      </c>
      <c r="C107" s="2" t="s">
        <v>182</v>
      </c>
      <c r="D107" s="3" t="s">
        <v>114</v>
      </c>
      <c r="E107" s="30">
        <v>147</v>
      </c>
      <c r="F107" s="31" t="s">
        <v>13</v>
      </c>
    </row>
    <row r="108" spans="2:6" x14ac:dyDescent="0.25">
      <c r="B108" s="10" t="s">
        <v>183</v>
      </c>
      <c r="C108" s="2" t="s">
        <v>184</v>
      </c>
      <c r="D108" s="3" t="s">
        <v>2</v>
      </c>
      <c r="E108" s="30">
        <v>4500</v>
      </c>
      <c r="F108" s="31" t="s">
        <v>32</v>
      </c>
    </row>
    <row r="109" spans="2:6" x14ac:dyDescent="0.25">
      <c r="B109" s="10" t="s">
        <v>185</v>
      </c>
      <c r="C109" s="2" t="s">
        <v>186</v>
      </c>
      <c r="D109" s="3" t="s">
        <v>53</v>
      </c>
      <c r="E109" s="30">
        <v>67.849999999999994</v>
      </c>
      <c r="F109" s="31" t="s">
        <v>11</v>
      </c>
    </row>
    <row r="110" spans="2:6" x14ac:dyDescent="0.25">
      <c r="B110" s="10" t="s">
        <v>187</v>
      </c>
      <c r="C110" s="2" t="s">
        <v>188</v>
      </c>
      <c r="D110" s="3" t="s">
        <v>2</v>
      </c>
      <c r="E110" s="30">
        <v>3575</v>
      </c>
      <c r="F110" s="31" t="s">
        <v>32</v>
      </c>
    </row>
    <row r="111" spans="2:6" ht="33" x14ac:dyDescent="0.25">
      <c r="B111" s="10" t="s">
        <v>189</v>
      </c>
      <c r="C111" s="2">
        <v>54493774760</v>
      </c>
      <c r="D111" s="3" t="s">
        <v>2</v>
      </c>
      <c r="E111" s="30">
        <v>1029.3399999999999</v>
      </c>
      <c r="F111" s="31" t="s">
        <v>35</v>
      </c>
    </row>
    <row r="112" spans="2:6" x14ac:dyDescent="0.25">
      <c r="B112" s="10" t="s">
        <v>190</v>
      </c>
      <c r="C112" s="2" t="s">
        <v>191</v>
      </c>
      <c r="D112" s="3" t="s">
        <v>192</v>
      </c>
      <c r="E112" s="30">
        <v>5875</v>
      </c>
      <c r="F112" s="31" t="s">
        <v>32</v>
      </c>
    </row>
    <row r="113" spans="2:6" x14ac:dyDescent="0.25">
      <c r="B113" s="10" t="s">
        <v>193</v>
      </c>
      <c r="C113" s="2">
        <v>29035933600</v>
      </c>
      <c r="D113" s="3" t="s">
        <v>194</v>
      </c>
      <c r="E113" s="30">
        <v>597.84</v>
      </c>
      <c r="F113" s="31" t="s">
        <v>35</v>
      </c>
    </row>
    <row r="114" spans="2:6" x14ac:dyDescent="0.25">
      <c r="B114" s="10" t="s">
        <v>195</v>
      </c>
      <c r="C114" s="2">
        <v>22597784145</v>
      </c>
      <c r="D114" s="3" t="s">
        <v>2</v>
      </c>
      <c r="E114" s="30">
        <v>2819.72</v>
      </c>
      <c r="F114" s="31" t="s">
        <v>164</v>
      </c>
    </row>
    <row r="115" spans="2:6" x14ac:dyDescent="0.25">
      <c r="B115" s="10" t="s">
        <v>196</v>
      </c>
      <c r="C115" s="2" t="s">
        <v>197</v>
      </c>
      <c r="D115" s="3" t="s">
        <v>2</v>
      </c>
      <c r="E115" s="30">
        <v>1875</v>
      </c>
      <c r="F115" s="31" t="s">
        <v>32</v>
      </c>
    </row>
    <row r="116" spans="2:6" x14ac:dyDescent="0.25">
      <c r="B116" s="10" t="s">
        <v>198</v>
      </c>
      <c r="C116" s="2" t="s">
        <v>199</v>
      </c>
      <c r="D116" s="3" t="s">
        <v>17</v>
      </c>
      <c r="E116" s="30">
        <v>5125</v>
      </c>
      <c r="F116" s="31" t="s">
        <v>32</v>
      </c>
    </row>
    <row r="117" spans="2:6" x14ac:dyDescent="0.25">
      <c r="B117" s="10" t="s">
        <v>200</v>
      </c>
      <c r="C117" s="2">
        <v>29524210204</v>
      </c>
      <c r="D117" s="3" t="s">
        <v>2</v>
      </c>
      <c r="E117" s="30">
        <v>794.98</v>
      </c>
      <c r="F117" s="31" t="s">
        <v>11</v>
      </c>
    </row>
    <row r="118" spans="2:6" x14ac:dyDescent="0.25">
      <c r="B118" s="10" t="s">
        <v>201</v>
      </c>
      <c r="C118" s="2">
        <v>43654507669</v>
      </c>
      <c r="D118" s="3" t="s">
        <v>46</v>
      </c>
      <c r="E118" s="38">
        <v>51.74</v>
      </c>
      <c r="F118" s="31" t="s">
        <v>18</v>
      </c>
    </row>
    <row r="119" spans="2:6" x14ac:dyDescent="0.25">
      <c r="B119" s="10" t="s">
        <v>202</v>
      </c>
      <c r="C119" s="2" t="s">
        <v>203</v>
      </c>
      <c r="D119" s="3" t="s">
        <v>204</v>
      </c>
      <c r="E119" s="38">
        <v>16591.189999999999</v>
      </c>
      <c r="F119" s="31" t="s">
        <v>32</v>
      </c>
    </row>
    <row r="120" spans="2:6" x14ac:dyDescent="0.25">
      <c r="B120" s="10" t="s">
        <v>205</v>
      </c>
      <c r="C120" s="2">
        <v>43965974818</v>
      </c>
      <c r="D120" s="3" t="s">
        <v>2</v>
      </c>
      <c r="E120" s="38">
        <v>157.94999999999999</v>
      </c>
      <c r="F120" s="31" t="s">
        <v>35</v>
      </c>
    </row>
    <row r="121" spans="2:6" x14ac:dyDescent="0.25">
      <c r="B121" s="10" t="s">
        <v>206</v>
      </c>
      <c r="C121" s="2" t="s">
        <v>207</v>
      </c>
      <c r="D121" s="3" t="s">
        <v>2</v>
      </c>
      <c r="E121" s="30">
        <v>148.75</v>
      </c>
      <c r="F121" s="31" t="s">
        <v>148</v>
      </c>
    </row>
    <row r="122" spans="2:6" x14ac:dyDescent="0.25">
      <c r="B122" s="10" t="s">
        <v>208</v>
      </c>
      <c r="C122" s="2">
        <v>39048902955</v>
      </c>
      <c r="D122" s="3" t="s">
        <v>86</v>
      </c>
      <c r="E122" s="38">
        <v>118.02</v>
      </c>
      <c r="F122" s="31" t="s">
        <v>18</v>
      </c>
    </row>
    <row r="123" spans="2:6" x14ac:dyDescent="0.25">
      <c r="B123" s="10" t="s">
        <v>209</v>
      </c>
      <c r="C123" s="2">
        <v>54873130289</v>
      </c>
      <c r="D123" s="3" t="s">
        <v>138</v>
      </c>
      <c r="E123" s="38">
        <v>43.39</v>
      </c>
      <c r="F123" s="31" t="s">
        <v>18</v>
      </c>
    </row>
    <row r="124" spans="2:6" ht="33" x14ac:dyDescent="0.25">
      <c r="B124" s="10" t="s">
        <v>210</v>
      </c>
      <c r="C124" s="2" t="s">
        <v>211</v>
      </c>
      <c r="D124" s="3" t="s">
        <v>2</v>
      </c>
      <c r="E124" s="38">
        <v>13.95</v>
      </c>
      <c r="F124" s="31" t="s">
        <v>67</v>
      </c>
    </row>
    <row r="125" spans="2:6" x14ac:dyDescent="0.25">
      <c r="B125" s="10" t="s">
        <v>210</v>
      </c>
      <c r="C125" s="2" t="s">
        <v>211</v>
      </c>
      <c r="D125" s="3" t="s">
        <v>2</v>
      </c>
      <c r="E125" s="39">
        <v>292</v>
      </c>
      <c r="F125" s="31" t="s">
        <v>18</v>
      </c>
    </row>
    <row r="126" spans="2:6" x14ac:dyDescent="0.25">
      <c r="B126" s="10" t="s">
        <v>210</v>
      </c>
      <c r="C126" s="2" t="s">
        <v>211</v>
      </c>
      <c r="D126" s="3" t="s">
        <v>2</v>
      </c>
      <c r="E126" s="39">
        <v>98.9</v>
      </c>
      <c r="F126" s="31" t="s">
        <v>57</v>
      </c>
    </row>
    <row r="127" spans="2:6" x14ac:dyDescent="0.25">
      <c r="B127" s="10" t="s">
        <v>212</v>
      </c>
      <c r="C127" s="2" t="s">
        <v>213</v>
      </c>
      <c r="D127" s="3" t="s">
        <v>214</v>
      </c>
      <c r="E127" s="38">
        <v>1140</v>
      </c>
      <c r="F127" s="31" t="s">
        <v>87</v>
      </c>
    </row>
    <row r="128" spans="2:6" x14ac:dyDescent="0.25">
      <c r="B128" s="10" t="s">
        <v>215</v>
      </c>
      <c r="C128" s="2" t="s">
        <v>216</v>
      </c>
      <c r="D128" s="3" t="s">
        <v>2</v>
      </c>
      <c r="E128" s="38">
        <v>150</v>
      </c>
      <c r="F128" s="31" t="s">
        <v>148</v>
      </c>
    </row>
    <row r="129" spans="2:7" x14ac:dyDescent="0.25">
      <c r="B129" s="10" t="s">
        <v>217</v>
      </c>
      <c r="C129" s="2" t="s">
        <v>218</v>
      </c>
      <c r="D129" s="3" t="s">
        <v>219</v>
      </c>
      <c r="E129" s="38">
        <v>21.9</v>
      </c>
      <c r="F129" s="31" t="s">
        <v>83</v>
      </c>
    </row>
    <row r="130" spans="2:7" x14ac:dyDescent="0.25">
      <c r="B130" s="10" t="s">
        <v>220</v>
      </c>
      <c r="C130" s="2">
        <v>19798348108</v>
      </c>
      <c r="D130" s="3" t="s">
        <v>70</v>
      </c>
      <c r="E130" s="38">
        <v>37.1</v>
      </c>
      <c r="F130" s="31" t="s">
        <v>18</v>
      </c>
    </row>
    <row r="131" spans="2:7" x14ac:dyDescent="0.25">
      <c r="B131" s="10" t="s">
        <v>221</v>
      </c>
      <c r="C131" s="2" t="s">
        <v>222</v>
      </c>
      <c r="D131" s="3" t="s">
        <v>22</v>
      </c>
      <c r="E131" s="39">
        <v>19.77</v>
      </c>
      <c r="F131" s="31" t="s">
        <v>18</v>
      </c>
    </row>
    <row r="132" spans="2:7" ht="33" x14ac:dyDescent="0.25">
      <c r="B132" s="10" t="s">
        <v>223</v>
      </c>
      <c r="C132" s="2">
        <v>85584865987</v>
      </c>
      <c r="D132" s="3" t="s">
        <v>2</v>
      </c>
      <c r="E132" s="39">
        <v>447.87</v>
      </c>
      <c r="F132" s="31" t="s">
        <v>18</v>
      </c>
    </row>
    <row r="133" spans="2:7" ht="33" x14ac:dyDescent="0.25">
      <c r="B133" s="10" t="s">
        <v>223</v>
      </c>
      <c r="C133" s="2">
        <v>85584865987</v>
      </c>
      <c r="D133" s="3" t="s">
        <v>2</v>
      </c>
      <c r="E133" s="39">
        <v>1.96</v>
      </c>
      <c r="F133" s="31" t="s">
        <v>97</v>
      </c>
    </row>
    <row r="134" spans="2:7" ht="33" x14ac:dyDescent="0.25">
      <c r="B134" s="10" t="s">
        <v>224</v>
      </c>
      <c r="C134" s="2" t="s">
        <v>225</v>
      </c>
      <c r="D134" s="3" t="s">
        <v>2</v>
      </c>
      <c r="E134" s="30">
        <v>149.85</v>
      </c>
      <c r="F134" s="31" t="s">
        <v>18</v>
      </c>
    </row>
    <row r="135" spans="2:7" ht="33" x14ac:dyDescent="0.25">
      <c r="B135" s="10" t="s">
        <v>226</v>
      </c>
      <c r="C135" s="2" t="s">
        <v>227</v>
      </c>
      <c r="D135" s="3" t="s">
        <v>228</v>
      </c>
      <c r="E135" s="38">
        <v>2675</v>
      </c>
      <c r="F135" s="31" t="s">
        <v>32</v>
      </c>
    </row>
    <row r="136" spans="2:7" x14ac:dyDescent="0.25">
      <c r="B136" s="10" t="s">
        <v>229</v>
      </c>
      <c r="C136" s="2" t="s">
        <v>230</v>
      </c>
      <c r="D136" s="3" t="s">
        <v>2</v>
      </c>
      <c r="E136" s="30">
        <v>1800</v>
      </c>
      <c r="F136" s="31" t="s">
        <v>32</v>
      </c>
    </row>
    <row r="137" spans="2:7" ht="33" x14ac:dyDescent="0.25">
      <c r="B137" s="10" t="s">
        <v>231</v>
      </c>
      <c r="C137" s="2" t="s">
        <v>232</v>
      </c>
      <c r="D137" s="3" t="s">
        <v>46</v>
      </c>
      <c r="E137" s="30">
        <v>5832</v>
      </c>
      <c r="F137" s="31" t="s">
        <v>32</v>
      </c>
    </row>
    <row r="138" spans="2:7" ht="33" x14ac:dyDescent="0.25">
      <c r="B138" s="10" t="s">
        <v>233</v>
      </c>
      <c r="C138" s="2" t="s">
        <v>234</v>
      </c>
      <c r="D138" s="3" t="s">
        <v>46</v>
      </c>
      <c r="E138" s="30">
        <v>323.75</v>
      </c>
      <c r="F138" s="31" t="s">
        <v>67</v>
      </c>
    </row>
    <row r="139" spans="2:7" x14ac:dyDescent="0.25">
      <c r="B139" s="10" t="s">
        <v>233</v>
      </c>
      <c r="C139" s="2" t="s">
        <v>234</v>
      </c>
      <c r="D139" s="3" t="s">
        <v>46</v>
      </c>
      <c r="E139" s="30">
        <v>300</v>
      </c>
      <c r="F139" s="31" t="s">
        <v>87</v>
      </c>
    </row>
    <row r="140" spans="2:7" ht="33" x14ac:dyDescent="0.25">
      <c r="B140" s="33" t="s">
        <v>235</v>
      </c>
      <c r="C140" s="2" t="s">
        <v>236</v>
      </c>
      <c r="D140" s="3" t="s">
        <v>2</v>
      </c>
      <c r="E140" s="30">
        <v>1194.48</v>
      </c>
      <c r="F140" s="31" t="s">
        <v>148</v>
      </c>
      <c r="G140" s="37"/>
    </row>
    <row r="141" spans="2:7" ht="33" x14ac:dyDescent="0.25">
      <c r="B141" s="10" t="s">
        <v>237</v>
      </c>
      <c r="C141" s="2" t="s">
        <v>238</v>
      </c>
      <c r="D141" s="3" t="s">
        <v>2</v>
      </c>
      <c r="E141" s="30">
        <v>778.5</v>
      </c>
      <c r="F141" s="31" t="s">
        <v>239</v>
      </c>
    </row>
    <row r="142" spans="2:7" x14ac:dyDescent="0.25">
      <c r="B142" s="10" t="s">
        <v>240</v>
      </c>
      <c r="C142" s="2" t="s">
        <v>241</v>
      </c>
      <c r="D142" s="3" t="s">
        <v>2</v>
      </c>
      <c r="E142" s="30">
        <v>1057.6300000000001</v>
      </c>
      <c r="F142" s="31" t="s">
        <v>32</v>
      </c>
    </row>
    <row r="143" spans="2:7" x14ac:dyDescent="0.25">
      <c r="B143" s="10" t="s">
        <v>242</v>
      </c>
      <c r="C143" s="2" t="s">
        <v>243</v>
      </c>
      <c r="D143" s="40" t="s">
        <v>2</v>
      </c>
      <c r="E143" s="30">
        <v>2300</v>
      </c>
      <c r="F143" s="31" t="s">
        <v>32</v>
      </c>
    </row>
    <row r="144" spans="2:7" x14ac:dyDescent="0.25">
      <c r="B144" s="10" t="s">
        <v>244</v>
      </c>
      <c r="C144" s="2">
        <v>83166686606</v>
      </c>
      <c r="D144" s="3" t="s">
        <v>2</v>
      </c>
      <c r="E144" s="30">
        <v>6967.95</v>
      </c>
      <c r="F144" s="31" t="s">
        <v>32</v>
      </c>
    </row>
    <row r="145" spans="2:6" ht="33" x14ac:dyDescent="0.25">
      <c r="B145" s="10" t="s">
        <v>245</v>
      </c>
      <c r="C145" s="2" t="s">
        <v>246</v>
      </c>
      <c r="D145" s="40" t="s">
        <v>247</v>
      </c>
      <c r="E145" s="30">
        <v>580</v>
      </c>
      <c r="F145" s="31" t="s">
        <v>43</v>
      </c>
    </row>
    <row r="146" spans="2:6" x14ac:dyDescent="0.25">
      <c r="B146" s="10" t="s">
        <v>248</v>
      </c>
      <c r="C146" s="2" t="s">
        <v>249</v>
      </c>
      <c r="D146" s="40" t="s">
        <v>2</v>
      </c>
      <c r="E146" s="30">
        <v>511.38</v>
      </c>
      <c r="F146" s="31" t="s">
        <v>18</v>
      </c>
    </row>
    <row r="147" spans="2:6" x14ac:dyDescent="0.25">
      <c r="B147" s="10" t="s">
        <v>250</v>
      </c>
      <c r="C147" s="2" t="s">
        <v>251</v>
      </c>
      <c r="D147" s="40" t="s">
        <v>252</v>
      </c>
      <c r="E147" s="30">
        <v>112.5</v>
      </c>
      <c r="F147" s="31" t="s">
        <v>57</v>
      </c>
    </row>
    <row r="148" spans="2:6" x14ac:dyDescent="0.25">
      <c r="B148" s="10" t="s">
        <v>253</v>
      </c>
      <c r="C148" s="2" t="s">
        <v>254</v>
      </c>
      <c r="D148" s="40" t="s">
        <v>46</v>
      </c>
      <c r="E148" s="30">
        <v>17</v>
      </c>
      <c r="F148" s="31" t="s">
        <v>32</v>
      </c>
    </row>
    <row r="149" spans="2:6" x14ac:dyDescent="0.25">
      <c r="B149" s="10" t="s">
        <v>255</v>
      </c>
      <c r="C149" s="2" t="s">
        <v>256</v>
      </c>
      <c r="D149" s="40" t="s">
        <v>56</v>
      </c>
      <c r="E149" s="30">
        <v>924.26</v>
      </c>
      <c r="F149" s="31" t="s">
        <v>32</v>
      </c>
    </row>
    <row r="150" spans="2:6" x14ac:dyDescent="0.25">
      <c r="B150" s="10" t="s">
        <v>257</v>
      </c>
      <c r="C150" s="2">
        <v>57606909020</v>
      </c>
      <c r="D150" s="3" t="s">
        <v>258</v>
      </c>
      <c r="E150" s="30">
        <v>773</v>
      </c>
      <c r="F150" s="31" t="s">
        <v>32</v>
      </c>
    </row>
    <row r="151" spans="2:6" ht="33" x14ac:dyDescent="0.25">
      <c r="B151" s="10" t="s">
        <v>259</v>
      </c>
      <c r="C151" s="2" t="s">
        <v>260</v>
      </c>
      <c r="D151" s="3" t="s">
        <v>261</v>
      </c>
      <c r="E151" s="30">
        <v>1237.5</v>
      </c>
      <c r="F151" s="31" t="s">
        <v>26</v>
      </c>
    </row>
    <row r="152" spans="2:6" ht="33" x14ac:dyDescent="0.25">
      <c r="B152" s="10" t="s">
        <v>262</v>
      </c>
      <c r="C152" s="2" t="s">
        <v>263</v>
      </c>
      <c r="D152" s="3" t="s">
        <v>2</v>
      </c>
      <c r="E152" s="30">
        <v>31.89</v>
      </c>
      <c r="F152" s="31" t="s">
        <v>49</v>
      </c>
    </row>
    <row r="153" spans="2:6" x14ac:dyDescent="0.25">
      <c r="B153" s="10" t="s">
        <v>264</v>
      </c>
      <c r="C153" s="2">
        <v>75550985023</v>
      </c>
      <c r="D153" s="3" t="s">
        <v>2</v>
      </c>
      <c r="E153" s="30">
        <v>3456.23</v>
      </c>
      <c r="F153" s="31" t="s">
        <v>35</v>
      </c>
    </row>
    <row r="154" spans="2:6" ht="33" x14ac:dyDescent="0.25">
      <c r="B154" s="10" t="s">
        <v>265</v>
      </c>
      <c r="C154" s="2" t="s">
        <v>266</v>
      </c>
      <c r="D154" s="3" t="s">
        <v>70</v>
      </c>
      <c r="E154" s="30">
        <v>1295.93</v>
      </c>
      <c r="F154" s="31" t="s">
        <v>26</v>
      </c>
    </row>
    <row r="155" spans="2:6" ht="33" x14ac:dyDescent="0.25">
      <c r="B155" s="10" t="s">
        <v>267</v>
      </c>
      <c r="C155" s="2">
        <v>82031999604</v>
      </c>
      <c r="D155" s="3" t="s">
        <v>2</v>
      </c>
      <c r="E155" s="30">
        <v>1629.42</v>
      </c>
      <c r="F155" s="31" t="s">
        <v>268</v>
      </c>
    </row>
    <row r="156" spans="2:6" x14ac:dyDescent="0.25">
      <c r="B156" s="10" t="s">
        <v>269</v>
      </c>
      <c r="C156" s="2" t="s">
        <v>270</v>
      </c>
      <c r="D156" s="3" t="s">
        <v>75</v>
      </c>
      <c r="E156" s="30">
        <v>300</v>
      </c>
      <c r="F156" s="31" t="s">
        <v>18</v>
      </c>
    </row>
    <row r="157" spans="2:6" ht="33" x14ac:dyDescent="0.25">
      <c r="B157" s="10" t="s">
        <v>271</v>
      </c>
      <c r="C157" s="2" t="s">
        <v>272</v>
      </c>
      <c r="D157" s="3" t="s">
        <v>17</v>
      </c>
      <c r="E157" s="30">
        <v>160</v>
      </c>
      <c r="F157" s="31" t="s">
        <v>26</v>
      </c>
    </row>
    <row r="158" spans="2:6" x14ac:dyDescent="0.25">
      <c r="B158" s="10" t="s">
        <v>273</v>
      </c>
      <c r="C158" s="2" t="s">
        <v>274</v>
      </c>
      <c r="D158" s="3" t="s">
        <v>46</v>
      </c>
      <c r="E158" s="30">
        <v>1469.48</v>
      </c>
      <c r="F158" s="31" t="s">
        <v>35</v>
      </c>
    </row>
    <row r="159" spans="2:6" x14ac:dyDescent="0.25">
      <c r="B159" s="10" t="s">
        <v>275</v>
      </c>
      <c r="C159" s="2" t="s">
        <v>276</v>
      </c>
      <c r="D159" s="3" t="s">
        <v>2</v>
      </c>
      <c r="E159" s="30">
        <v>54.5</v>
      </c>
      <c r="F159" s="31" t="s">
        <v>32</v>
      </c>
    </row>
    <row r="160" spans="2:6" x14ac:dyDescent="0.25">
      <c r="B160" s="10" t="s">
        <v>277</v>
      </c>
      <c r="C160" s="2" t="s">
        <v>278</v>
      </c>
      <c r="D160" s="3" t="s">
        <v>158</v>
      </c>
      <c r="E160" s="30">
        <v>4180.8</v>
      </c>
      <c r="F160" s="31" t="s">
        <v>32</v>
      </c>
    </row>
    <row r="161" spans="2:8" x14ac:dyDescent="0.25">
      <c r="B161" s="10" t="s">
        <v>279</v>
      </c>
      <c r="C161" s="2" t="s">
        <v>280</v>
      </c>
      <c r="D161" s="3" t="s">
        <v>281</v>
      </c>
      <c r="E161" s="30">
        <v>100</v>
      </c>
      <c r="F161" s="31" t="s">
        <v>32</v>
      </c>
    </row>
    <row r="162" spans="2:8" ht="33" x14ac:dyDescent="0.25">
      <c r="B162" s="10" t="s">
        <v>282</v>
      </c>
      <c r="C162" s="2" t="s">
        <v>283</v>
      </c>
      <c r="D162" s="3" t="s">
        <v>2</v>
      </c>
      <c r="E162" s="30">
        <v>2700</v>
      </c>
      <c r="F162" s="31" t="s">
        <v>148</v>
      </c>
    </row>
    <row r="163" spans="2:8" x14ac:dyDescent="0.25">
      <c r="B163" s="10" t="s">
        <v>284</v>
      </c>
      <c r="C163" s="2" t="s">
        <v>285</v>
      </c>
      <c r="D163" s="3" t="s">
        <v>70</v>
      </c>
      <c r="E163" s="30">
        <v>3100</v>
      </c>
      <c r="F163" s="31" t="s">
        <v>32</v>
      </c>
    </row>
    <row r="164" spans="2:8" x14ac:dyDescent="0.25">
      <c r="B164" s="10" t="s">
        <v>286</v>
      </c>
      <c r="C164" s="2" t="s">
        <v>287</v>
      </c>
      <c r="D164" s="3" t="s">
        <v>288</v>
      </c>
      <c r="E164" s="30">
        <v>24.86</v>
      </c>
      <c r="F164" s="31" t="s">
        <v>18</v>
      </c>
    </row>
    <row r="165" spans="2:8" x14ac:dyDescent="0.25">
      <c r="B165" s="10" t="s">
        <v>289</v>
      </c>
      <c r="C165" s="2" t="s">
        <v>290</v>
      </c>
      <c r="D165" s="3" t="s">
        <v>2</v>
      </c>
      <c r="E165" s="30">
        <v>1125</v>
      </c>
      <c r="F165" s="31" t="s">
        <v>13</v>
      </c>
    </row>
    <row r="166" spans="2:8" x14ac:dyDescent="0.25">
      <c r="B166" s="10" t="s">
        <v>291</v>
      </c>
      <c r="C166" s="2" t="s">
        <v>292</v>
      </c>
      <c r="D166" s="3" t="s">
        <v>293</v>
      </c>
      <c r="E166" s="30">
        <v>8</v>
      </c>
      <c r="F166" s="31" t="s">
        <v>32</v>
      </c>
    </row>
    <row r="167" spans="2:8" x14ac:dyDescent="0.25">
      <c r="B167" s="10" t="s">
        <v>294</v>
      </c>
      <c r="C167" s="2" t="s">
        <v>295</v>
      </c>
      <c r="D167" s="3" t="s">
        <v>2</v>
      </c>
      <c r="E167" s="30">
        <v>4922.3999999999996</v>
      </c>
      <c r="F167" s="31" t="s">
        <v>32</v>
      </c>
    </row>
    <row r="168" spans="2:8" x14ac:dyDescent="0.25">
      <c r="B168" s="10" t="s">
        <v>296</v>
      </c>
      <c r="C168" s="2" t="s">
        <v>297</v>
      </c>
      <c r="D168" s="3" t="s">
        <v>298</v>
      </c>
      <c r="E168" s="30">
        <v>9500</v>
      </c>
      <c r="F168" s="31" t="s">
        <v>32</v>
      </c>
    </row>
    <row r="169" spans="2:8" x14ac:dyDescent="0.25">
      <c r="B169" s="10" t="s">
        <v>299</v>
      </c>
      <c r="C169" s="2" t="s">
        <v>300</v>
      </c>
      <c r="D169" s="3" t="s">
        <v>2</v>
      </c>
      <c r="E169" s="30">
        <v>93.59</v>
      </c>
      <c r="F169" s="31" t="s">
        <v>43</v>
      </c>
    </row>
    <row r="170" spans="2:8" x14ac:dyDescent="0.25">
      <c r="B170" s="10" t="s">
        <v>301</v>
      </c>
      <c r="C170" s="2" t="s">
        <v>302</v>
      </c>
      <c r="D170" s="3" t="s">
        <v>303</v>
      </c>
      <c r="E170" s="30">
        <v>450</v>
      </c>
      <c r="F170" s="31" t="s">
        <v>148</v>
      </c>
    </row>
    <row r="171" spans="2:8" x14ac:dyDescent="0.25">
      <c r="B171" s="10" t="s">
        <v>304</v>
      </c>
      <c r="C171" s="2" t="s">
        <v>305</v>
      </c>
      <c r="D171" s="3" t="s">
        <v>129</v>
      </c>
      <c r="E171" s="30">
        <v>172.5</v>
      </c>
      <c r="F171" s="31" t="s">
        <v>13</v>
      </c>
    </row>
    <row r="172" spans="2:8" ht="33" x14ac:dyDescent="0.25">
      <c r="B172" s="10" t="s">
        <v>306</v>
      </c>
      <c r="C172" s="2" t="s">
        <v>307</v>
      </c>
      <c r="D172" s="3" t="s">
        <v>308</v>
      </c>
      <c r="E172" s="30">
        <v>988.75</v>
      </c>
      <c r="F172" s="31" t="s">
        <v>18</v>
      </c>
    </row>
    <row r="173" spans="2:8" x14ac:dyDescent="0.25">
      <c r="B173" s="10" t="s">
        <v>309</v>
      </c>
      <c r="C173" s="2" t="s">
        <v>310</v>
      </c>
      <c r="D173" s="3" t="s">
        <v>311</v>
      </c>
      <c r="E173" s="30">
        <v>224.5</v>
      </c>
      <c r="F173" s="31" t="s">
        <v>32</v>
      </c>
      <c r="H173" s="60"/>
    </row>
    <row r="174" spans="2:8" x14ac:dyDescent="0.25">
      <c r="B174" s="10" t="s">
        <v>312</v>
      </c>
      <c r="C174" s="2" t="s">
        <v>313</v>
      </c>
      <c r="D174" s="3" t="s">
        <v>2</v>
      </c>
      <c r="E174" s="30">
        <v>750</v>
      </c>
      <c r="F174" s="31" t="s">
        <v>87</v>
      </c>
      <c r="H174" s="60"/>
    </row>
    <row r="175" spans="2:8" x14ac:dyDescent="0.25">
      <c r="B175" s="10" t="s">
        <v>314</v>
      </c>
      <c r="C175" s="2" t="s">
        <v>315</v>
      </c>
      <c r="D175" s="3" t="s">
        <v>46</v>
      </c>
      <c r="E175" s="30">
        <v>720</v>
      </c>
      <c r="F175" s="31" t="s">
        <v>43</v>
      </c>
      <c r="H175" s="60"/>
    </row>
    <row r="176" spans="2:8" x14ac:dyDescent="0.25">
      <c r="B176" s="10" t="s">
        <v>316</v>
      </c>
      <c r="C176" s="2" t="s">
        <v>317</v>
      </c>
      <c r="D176" s="3" t="s">
        <v>2</v>
      </c>
      <c r="E176" s="30">
        <f>4.48+17.92</f>
        <v>22.400000000000002</v>
      </c>
      <c r="F176" s="31" t="s">
        <v>318</v>
      </c>
      <c r="H176" s="60"/>
    </row>
    <row r="177" spans="1:13" x14ac:dyDescent="0.25">
      <c r="B177" s="10" t="s">
        <v>316</v>
      </c>
      <c r="C177" s="2" t="s">
        <v>317</v>
      </c>
      <c r="D177" s="3" t="s">
        <v>2</v>
      </c>
      <c r="E177" s="30">
        <v>782.12</v>
      </c>
      <c r="F177" s="31" t="s">
        <v>319</v>
      </c>
      <c r="H177" s="60"/>
    </row>
    <row r="178" spans="1:13" ht="33" x14ac:dyDescent="0.25">
      <c r="B178" s="10" t="s">
        <v>320</v>
      </c>
      <c r="C178" s="2" t="s">
        <v>321</v>
      </c>
      <c r="D178" s="3" t="s">
        <v>2</v>
      </c>
      <c r="E178" s="30">
        <v>700</v>
      </c>
      <c r="F178" s="31" t="s">
        <v>148</v>
      </c>
      <c r="H178" s="60"/>
    </row>
    <row r="179" spans="1:13" x14ac:dyDescent="0.25">
      <c r="B179" s="10" t="s">
        <v>322</v>
      </c>
      <c r="C179" s="2" t="s">
        <v>323</v>
      </c>
      <c r="D179" s="3" t="s">
        <v>324</v>
      </c>
      <c r="E179" s="30">
        <v>284.75</v>
      </c>
      <c r="F179" s="31" t="s">
        <v>13</v>
      </c>
    </row>
    <row r="180" spans="1:13" x14ac:dyDescent="0.25">
      <c r="B180" s="10" t="s">
        <v>325</v>
      </c>
      <c r="C180" s="2" t="s">
        <v>326</v>
      </c>
      <c r="D180" s="3" t="s">
        <v>56</v>
      </c>
      <c r="E180" s="30">
        <v>1012.5</v>
      </c>
      <c r="F180" s="31" t="s">
        <v>32</v>
      </c>
    </row>
    <row r="181" spans="1:13" x14ac:dyDescent="0.25">
      <c r="A181" s="130" t="s">
        <v>327</v>
      </c>
      <c r="B181" s="130"/>
      <c r="C181" s="42"/>
      <c r="D181" s="43"/>
      <c r="E181" s="44">
        <f>SUM(E9:E180)</f>
        <v>336964.84</v>
      </c>
      <c r="F181" s="45"/>
    </row>
    <row r="182" spans="1:13" x14ac:dyDescent="0.25">
      <c r="E182" s="30"/>
    </row>
    <row r="183" spans="1:13" s="51" customFormat="1" x14ac:dyDescent="0.25">
      <c r="A183" s="46" t="s">
        <v>328</v>
      </c>
      <c r="B183" s="41"/>
      <c r="C183" s="47"/>
      <c r="D183" s="48"/>
      <c r="E183" s="49"/>
      <c r="F183" s="50"/>
      <c r="H183" s="52"/>
      <c r="I183" s="53"/>
      <c r="J183" s="54"/>
      <c r="L183" s="55"/>
      <c r="M183" s="55"/>
    </row>
    <row r="184" spans="1:13" s="51" customFormat="1" x14ac:dyDescent="0.25">
      <c r="A184" s="11"/>
      <c r="B184" s="33" t="s">
        <v>329</v>
      </c>
      <c r="C184" s="34" t="s">
        <v>330</v>
      </c>
      <c r="D184" s="35" t="s">
        <v>2</v>
      </c>
      <c r="E184" s="36">
        <v>119</v>
      </c>
      <c r="F184" s="37" t="s">
        <v>331</v>
      </c>
      <c r="H184" s="52"/>
      <c r="I184" s="53"/>
      <c r="J184" s="54"/>
      <c r="L184" s="55"/>
      <c r="M184" s="55"/>
    </row>
    <row r="185" spans="1:13" s="51" customFormat="1" x14ac:dyDescent="0.25">
      <c r="A185" s="11"/>
      <c r="B185" s="56" t="s">
        <v>332</v>
      </c>
      <c r="C185" s="57" t="s">
        <v>24</v>
      </c>
      <c r="D185" s="58" t="s">
        <v>2</v>
      </c>
      <c r="E185" s="59">
        <v>565.88</v>
      </c>
      <c r="F185" s="37" t="s">
        <v>333</v>
      </c>
      <c r="G185" s="1"/>
      <c r="H185" s="60"/>
      <c r="I185" s="61"/>
      <c r="J185" s="54"/>
      <c r="K185" s="1"/>
      <c r="L185" s="9"/>
      <c r="M185" s="55"/>
    </row>
    <row r="186" spans="1:13" s="51" customFormat="1" ht="66" x14ac:dyDescent="0.25">
      <c r="A186" s="11"/>
      <c r="B186" s="33" t="s">
        <v>334</v>
      </c>
      <c r="C186" s="34"/>
      <c r="D186" s="35" t="s">
        <v>335</v>
      </c>
      <c r="E186" s="36">
        <v>300</v>
      </c>
      <c r="F186" s="37" t="s">
        <v>336</v>
      </c>
      <c r="H186" s="52"/>
      <c r="I186" s="53"/>
      <c r="J186" s="54"/>
      <c r="L186" s="55"/>
      <c r="M186" s="55"/>
    </row>
    <row r="187" spans="1:13" s="51" customFormat="1" x14ac:dyDescent="0.25">
      <c r="A187" s="11"/>
      <c r="B187" s="33" t="s">
        <v>337</v>
      </c>
      <c r="C187" s="34" t="s">
        <v>338</v>
      </c>
      <c r="D187" s="35" t="s">
        <v>2</v>
      </c>
      <c r="E187" s="36">
        <v>54.44</v>
      </c>
      <c r="F187" s="37" t="s">
        <v>339</v>
      </c>
      <c r="H187" s="52"/>
      <c r="I187" s="53"/>
      <c r="J187" s="54"/>
      <c r="L187" s="55"/>
      <c r="M187" s="55"/>
    </row>
    <row r="188" spans="1:13" s="51" customFormat="1" x14ac:dyDescent="0.25">
      <c r="A188" s="11"/>
      <c r="B188" s="33" t="s">
        <v>340</v>
      </c>
      <c r="C188" s="34" t="s">
        <v>341</v>
      </c>
      <c r="D188" s="35" t="s">
        <v>194</v>
      </c>
      <c r="E188" s="36">
        <v>514.30999999999995</v>
      </c>
      <c r="F188" s="37" t="s">
        <v>333</v>
      </c>
      <c r="H188" s="52"/>
      <c r="I188" s="53"/>
      <c r="J188" s="54"/>
      <c r="L188" s="55"/>
      <c r="M188" s="55"/>
    </row>
    <row r="189" spans="1:13" s="51" customFormat="1" x14ac:dyDescent="0.25">
      <c r="A189" s="11"/>
      <c r="B189" s="33" t="s">
        <v>342</v>
      </c>
      <c r="C189" s="34" t="s">
        <v>343</v>
      </c>
      <c r="D189" s="35" t="s">
        <v>2</v>
      </c>
      <c r="E189" s="36">
        <v>50</v>
      </c>
      <c r="F189" s="37" t="s">
        <v>336</v>
      </c>
      <c r="H189" s="52"/>
      <c r="I189" s="53"/>
      <c r="J189" s="54"/>
      <c r="L189" s="55"/>
      <c r="M189" s="55"/>
    </row>
    <row r="190" spans="1:13" s="51" customFormat="1" ht="33" x14ac:dyDescent="0.25">
      <c r="A190" s="62"/>
      <c r="B190" s="63" t="s">
        <v>344</v>
      </c>
      <c r="C190" s="64" t="s">
        <v>345</v>
      </c>
      <c r="D190" s="65" t="s">
        <v>39</v>
      </c>
      <c r="E190" s="66">
        <v>495</v>
      </c>
      <c r="F190" s="67" t="s">
        <v>346</v>
      </c>
      <c r="H190" s="52"/>
      <c r="I190" s="53"/>
      <c r="J190" s="54"/>
      <c r="L190" s="55"/>
      <c r="M190" s="55"/>
    </row>
    <row r="191" spans="1:13" s="51" customFormat="1" x14ac:dyDescent="0.25">
      <c r="A191" s="131" t="s">
        <v>347</v>
      </c>
      <c r="B191" s="131"/>
      <c r="C191" s="131"/>
      <c r="D191" s="131"/>
      <c r="E191" s="68">
        <f>SUM(E184:E190)</f>
        <v>2098.63</v>
      </c>
      <c r="F191" s="69"/>
      <c r="H191" s="52"/>
      <c r="I191" s="53"/>
      <c r="J191" s="54"/>
      <c r="L191" s="55"/>
      <c r="M191" s="55"/>
    </row>
    <row r="192" spans="1:13" s="51" customFormat="1" x14ac:dyDescent="0.25">
      <c r="A192" s="70"/>
      <c r="B192" s="71"/>
      <c r="C192" s="72"/>
      <c r="D192" s="73"/>
      <c r="E192" s="74"/>
      <c r="F192" s="75"/>
      <c r="G192" s="76"/>
      <c r="H192" s="52"/>
      <c r="I192" s="53"/>
      <c r="J192" s="54"/>
      <c r="L192" s="55"/>
      <c r="M192" s="55"/>
    </row>
    <row r="193" spans="1:13" s="51" customFormat="1" x14ac:dyDescent="0.25">
      <c r="A193" s="46" t="s">
        <v>348</v>
      </c>
      <c r="B193" s="41"/>
      <c r="C193" s="47"/>
      <c r="D193" s="48"/>
      <c r="E193" s="49"/>
      <c r="F193" s="50"/>
      <c r="H193" s="52"/>
      <c r="I193" s="53"/>
      <c r="J193" s="54"/>
      <c r="L193" s="55"/>
      <c r="M193" s="55"/>
    </row>
    <row r="194" spans="1:13" s="51" customFormat="1" x14ac:dyDescent="0.25">
      <c r="A194" s="11"/>
      <c r="B194" s="10" t="s">
        <v>349</v>
      </c>
      <c r="C194" s="2" t="s">
        <v>350</v>
      </c>
      <c r="D194" s="3" t="s">
        <v>2</v>
      </c>
      <c r="E194" s="30">
        <v>3370</v>
      </c>
      <c r="F194" s="31" t="s">
        <v>351</v>
      </c>
      <c r="H194" s="52"/>
      <c r="I194" s="53"/>
      <c r="J194" s="54"/>
      <c r="L194" s="55"/>
      <c r="M194" s="55"/>
    </row>
    <row r="195" spans="1:13" s="51" customFormat="1" x14ac:dyDescent="0.25">
      <c r="A195" s="11"/>
      <c r="B195" s="10" t="s">
        <v>352</v>
      </c>
      <c r="C195" s="2" t="s">
        <v>353</v>
      </c>
      <c r="D195" s="3" t="s">
        <v>2</v>
      </c>
      <c r="E195" s="30">
        <v>3000</v>
      </c>
      <c r="F195" s="31" t="s">
        <v>351</v>
      </c>
      <c r="H195" s="52"/>
      <c r="I195" s="53"/>
      <c r="J195" s="54"/>
      <c r="L195" s="55"/>
      <c r="M195" s="55"/>
    </row>
    <row r="196" spans="1:13" s="51" customFormat="1" x14ac:dyDescent="0.25">
      <c r="A196" s="46" t="s">
        <v>354</v>
      </c>
      <c r="B196" s="77"/>
      <c r="C196" s="78"/>
      <c r="D196" s="79"/>
      <c r="E196" s="68">
        <f>SUM(E194:E195)</f>
        <v>6370</v>
      </c>
      <c r="F196" s="69"/>
      <c r="H196" s="52"/>
      <c r="I196" s="53"/>
      <c r="J196" s="54"/>
      <c r="L196" s="55"/>
      <c r="M196" s="55"/>
    </row>
    <row r="197" spans="1:13" s="51" customFormat="1" x14ac:dyDescent="0.25">
      <c r="A197" s="11"/>
      <c r="B197" s="33"/>
      <c r="C197" s="34"/>
      <c r="D197" s="35"/>
      <c r="E197" s="36"/>
      <c r="F197" s="37"/>
      <c r="H197" s="52"/>
      <c r="I197" s="53"/>
      <c r="J197" s="54"/>
      <c r="L197" s="55"/>
      <c r="M197" s="55"/>
    </row>
    <row r="198" spans="1:13" s="85" customFormat="1" x14ac:dyDescent="0.25">
      <c r="A198" s="21" t="s">
        <v>355</v>
      </c>
      <c r="B198" s="80"/>
      <c r="C198" s="81"/>
      <c r="D198" s="82"/>
      <c r="E198" s="83"/>
      <c r="F198" s="84"/>
      <c r="H198" s="52"/>
      <c r="I198" s="86"/>
      <c r="J198" s="54"/>
      <c r="L198" s="87"/>
      <c r="M198" s="87"/>
    </row>
    <row r="199" spans="1:13" x14ac:dyDescent="0.25">
      <c r="A199" s="88"/>
      <c r="E199" s="89">
        <f>9688.16-6901.11+18424.91-60.31</f>
        <v>21151.649999999998</v>
      </c>
      <c r="F199" s="37" t="s">
        <v>43</v>
      </c>
      <c r="H199" s="60"/>
      <c r="I199" s="90"/>
    </row>
    <row r="200" spans="1:13" s="32" customFormat="1" x14ac:dyDescent="0.25">
      <c r="A200" s="88"/>
      <c r="B200" s="33"/>
      <c r="C200" s="34"/>
      <c r="D200" s="35"/>
      <c r="E200" s="91">
        <f>67151.22-31791.6-18424.91</f>
        <v>16934.710000000003</v>
      </c>
      <c r="F200" s="37" t="s">
        <v>356</v>
      </c>
      <c r="G200" s="92"/>
      <c r="H200" s="60"/>
      <c r="I200" s="90"/>
      <c r="J200" s="8"/>
      <c r="L200" s="93"/>
      <c r="M200" s="93"/>
    </row>
    <row r="201" spans="1:13" s="32" customFormat="1" x14ac:dyDescent="0.25">
      <c r="A201" s="88"/>
      <c r="B201" s="94"/>
      <c r="C201" s="95"/>
      <c r="D201" s="96"/>
      <c r="E201" s="91">
        <v>702.33</v>
      </c>
      <c r="F201" s="37" t="s">
        <v>13</v>
      </c>
      <c r="H201" s="60"/>
      <c r="I201" s="90"/>
      <c r="J201" s="8"/>
      <c r="L201" s="93"/>
      <c r="M201" s="93"/>
    </row>
    <row r="202" spans="1:13" s="32" customFormat="1" ht="10.5" customHeight="1" x14ac:dyDescent="0.25">
      <c r="A202" s="88"/>
      <c r="B202" s="94"/>
      <c r="C202" s="95"/>
      <c r="D202" s="96"/>
      <c r="E202" s="91"/>
      <c r="F202" s="37"/>
      <c r="H202" s="60"/>
      <c r="I202" s="90"/>
      <c r="J202" s="8"/>
      <c r="L202" s="93"/>
      <c r="M202" s="93"/>
    </row>
    <row r="203" spans="1:13" s="32" customFormat="1" ht="33" x14ac:dyDescent="0.25">
      <c r="A203" s="88"/>
      <c r="B203" s="94"/>
      <c r="C203" s="95"/>
      <c r="D203" s="96"/>
      <c r="E203" s="91">
        <v>11.86</v>
      </c>
      <c r="F203" s="37" t="s">
        <v>357</v>
      </c>
      <c r="G203" s="60"/>
      <c r="H203" s="60"/>
      <c r="I203" s="97"/>
      <c r="J203" s="98"/>
      <c r="L203" s="93"/>
      <c r="M203" s="93"/>
    </row>
    <row r="204" spans="1:13" ht="16.5" customHeight="1" x14ac:dyDescent="0.25">
      <c r="D204" s="99"/>
      <c r="E204" s="89">
        <f>350924.75+98660.4+67744.84+128068.88-4129.69-43.49</f>
        <v>641225.69000000006</v>
      </c>
      <c r="F204" s="31" t="s">
        <v>358</v>
      </c>
      <c r="G204" s="100"/>
      <c r="H204" s="60"/>
      <c r="I204" s="101"/>
      <c r="J204" s="98"/>
    </row>
    <row r="205" spans="1:13" x14ac:dyDescent="0.25">
      <c r="D205" s="99"/>
      <c r="E205" s="89">
        <v>0</v>
      </c>
      <c r="F205" s="31" t="s">
        <v>359</v>
      </c>
      <c r="H205" s="60"/>
      <c r="I205" s="97"/>
      <c r="J205" s="97"/>
    </row>
    <row r="206" spans="1:13" x14ac:dyDescent="0.25">
      <c r="D206" s="99"/>
      <c r="E206" s="89">
        <v>3194.53</v>
      </c>
      <c r="F206" s="31" t="s">
        <v>360</v>
      </c>
      <c r="G206" s="100"/>
      <c r="H206" s="60"/>
      <c r="I206" s="90"/>
    </row>
    <row r="207" spans="1:13" x14ac:dyDescent="0.25">
      <c r="E207" s="89">
        <v>101686.19</v>
      </c>
      <c r="F207" s="31" t="s">
        <v>361</v>
      </c>
      <c r="H207" s="60"/>
      <c r="I207" s="90"/>
    </row>
    <row r="208" spans="1:13" x14ac:dyDescent="0.25">
      <c r="E208" s="89">
        <f>14284.51</f>
        <v>14284.51</v>
      </c>
      <c r="F208" s="31" t="s">
        <v>362</v>
      </c>
      <c r="H208" s="60"/>
      <c r="I208" s="90"/>
    </row>
    <row r="209" spans="1:13" x14ac:dyDescent="0.25">
      <c r="A209" s="102"/>
      <c r="B209" s="103"/>
      <c r="C209" s="104"/>
      <c r="D209" s="105"/>
      <c r="E209" s="106">
        <f>3934.66+43.49</f>
        <v>3978.1499999999996</v>
      </c>
      <c r="F209" s="107" t="s">
        <v>363</v>
      </c>
      <c r="H209" s="60"/>
      <c r="I209" s="90"/>
      <c r="J209" s="98"/>
    </row>
    <row r="210" spans="1:13" x14ac:dyDescent="0.25">
      <c r="A210" s="126" t="s">
        <v>364</v>
      </c>
      <c r="B210" s="126"/>
      <c r="C210" s="126"/>
      <c r="D210" s="126"/>
      <c r="E210" s="44">
        <f>SUM(E199:E209)</f>
        <v>803169.62000000023</v>
      </c>
      <c r="F210" s="45"/>
      <c r="H210" s="60"/>
      <c r="I210" s="90"/>
      <c r="J210" s="98"/>
      <c r="K210" s="108"/>
    </row>
    <row r="211" spans="1:13" x14ac:dyDescent="0.25">
      <c r="A211" s="102"/>
      <c r="B211" s="103"/>
      <c r="C211" s="104"/>
      <c r="D211" s="105"/>
      <c r="E211" s="109"/>
      <c r="F211" s="107"/>
      <c r="H211" s="60"/>
      <c r="I211" s="90"/>
    </row>
    <row r="212" spans="1:13" s="85" customFormat="1" x14ac:dyDescent="0.25">
      <c r="A212" s="110" t="s">
        <v>235</v>
      </c>
      <c r="B212" s="111"/>
      <c r="C212" s="112" t="s">
        <v>236</v>
      </c>
      <c r="D212" s="113"/>
      <c r="E212" s="83"/>
      <c r="F212" s="84"/>
      <c r="H212" s="52"/>
      <c r="I212" s="86"/>
      <c r="J212" s="54"/>
      <c r="L212" s="87"/>
      <c r="M212" s="87"/>
    </row>
    <row r="213" spans="1:13" s="32" customFormat="1" ht="49.5" x14ac:dyDescent="0.25">
      <c r="A213" s="88"/>
      <c r="B213" s="94"/>
      <c r="C213" s="95"/>
      <c r="D213" s="96"/>
      <c r="E213" s="114">
        <v>787.21</v>
      </c>
      <c r="F213" s="37" t="s">
        <v>365</v>
      </c>
      <c r="H213" s="60"/>
      <c r="I213" s="90"/>
      <c r="J213" s="8"/>
      <c r="L213" s="93"/>
      <c r="M213" s="93"/>
    </row>
    <row r="214" spans="1:13" x14ac:dyDescent="0.25">
      <c r="A214" s="102"/>
      <c r="B214" s="103"/>
      <c r="C214" s="104"/>
      <c r="D214" s="105"/>
      <c r="E214" s="109">
        <v>504</v>
      </c>
      <c r="F214" s="107" t="s">
        <v>83</v>
      </c>
      <c r="H214" s="115"/>
      <c r="I214" s="90"/>
    </row>
    <row r="215" spans="1:13" x14ac:dyDescent="0.25">
      <c r="A215" s="130" t="s">
        <v>366</v>
      </c>
      <c r="B215" s="130"/>
      <c r="C215" s="130"/>
      <c r="D215" s="116"/>
      <c r="E215" s="117">
        <f>SUM(E213:E214)</f>
        <v>1291.21</v>
      </c>
      <c r="F215" s="118"/>
      <c r="H215" s="115"/>
      <c r="I215" s="90"/>
    </row>
    <row r="216" spans="1:13" x14ac:dyDescent="0.25">
      <c r="E216" s="30"/>
      <c r="H216" s="119"/>
      <c r="I216" s="90"/>
    </row>
    <row r="217" spans="1:13" s="85" customFormat="1" x14ac:dyDescent="0.25">
      <c r="A217" s="46" t="s">
        <v>367</v>
      </c>
      <c r="B217" s="120"/>
      <c r="C217" s="121"/>
      <c r="D217" s="122"/>
      <c r="E217" s="123"/>
      <c r="F217" s="124"/>
      <c r="H217" s="52"/>
      <c r="I217" s="53"/>
      <c r="J217" s="54"/>
      <c r="L217" s="87"/>
      <c r="M217" s="87"/>
    </row>
    <row r="218" spans="1:13" x14ac:dyDescent="0.25">
      <c r="B218" s="10" t="s">
        <v>368</v>
      </c>
      <c r="E218" s="30">
        <v>2577.7600000000002</v>
      </c>
      <c r="F218" s="31" t="s">
        <v>369</v>
      </c>
      <c r="H218" s="60"/>
    </row>
    <row r="219" spans="1:13" x14ac:dyDescent="0.25">
      <c r="B219" s="1" t="s">
        <v>370</v>
      </c>
      <c r="E219" s="30">
        <v>2650.18</v>
      </c>
      <c r="F219" s="31" t="s">
        <v>369</v>
      </c>
      <c r="H219" s="60"/>
      <c r="I219" s="90"/>
    </row>
    <row r="220" spans="1:13" x14ac:dyDescent="0.25">
      <c r="B220" s="10" t="s">
        <v>371</v>
      </c>
      <c r="E220" s="30">
        <v>187.61</v>
      </c>
      <c r="F220" s="31" t="s">
        <v>369</v>
      </c>
      <c r="H220" s="60"/>
      <c r="I220" s="90"/>
    </row>
    <row r="221" spans="1:13" x14ac:dyDescent="0.25">
      <c r="B221" s="10" t="s">
        <v>372</v>
      </c>
      <c r="E221" s="30">
        <v>1898.57</v>
      </c>
      <c r="F221" s="31" t="s">
        <v>369</v>
      </c>
      <c r="H221" s="60"/>
    </row>
    <row r="222" spans="1:13" x14ac:dyDescent="0.25">
      <c r="B222" s="10" t="s">
        <v>373</v>
      </c>
      <c r="E222" s="30">
        <v>1537.66</v>
      </c>
      <c r="F222" s="31" t="s">
        <v>369</v>
      </c>
      <c r="H222" s="60"/>
    </row>
    <row r="223" spans="1:13" x14ac:dyDescent="0.25">
      <c r="B223" s="10" t="s">
        <v>374</v>
      </c>
      <c r="E223" s="30">
        <v>994.98</v>
      </c>
      <c r="F223" s="31" t="s">
        <v>369</v>
      </c>
      <c r="H223" s="60"/>
    </row>
    <row r="224" spans="1:13" x14ac:dyDescent="0.25">
      <c r="B224" s="10" t="s">
        <v>375</v>
      </c>
      <c r="E224" s="30">
        <v>3001.88</v>
      </c>
      <c r="F224" s="31" t="s">
        <v>369</v>
      </c>
      <c r="H224" s="60"/>
    </row>
    <row r="225" spans="2:8" x14ac:dyDescent="0.25">
      <c r="B225" s="10" t="s">
        <v>376</v>
      </c>
      <c r="E225" s="30">
        <v>1137.1099999999999</v>
      </c>
      <c r="F225" s="31" t="s">
        <v>369</v>
      </c>
      <c r="H225" s="60"/>
    </row>
    <row r="226" spans="2:8" x14ac:dyDescent="0.25">
      <c r="B226" s="10" t="s">
        <v>377</v>
      </c>
      <c r="E226" s="30">
        <v>2906.3</v>
      </c>
      <c r="F226" s="31" t="s">
        <v>369</v>
      </c>
      <c r="H226" s="60"/>
    </row>
    <row r="227" spans="2:8" x14ac:dyDescent="0.25">
      <c r="B227" s="10" t="s">
        <v>378</v>
      </c>
      <c r="E227" s="30">
        <v>2069.35</v>
      </c>
      <c r="F227" s="31" t="s">
        <v>369</v>
      </c>
      <c r="H227" s="60"/>
    </row>
    <row r="228" spans="2:8" x14ac:dyDescent="0.25">
      <c r="B228" s="10" t="s">
        <v>379</v>
      </c>
      <c r="E228" s="30">
        <v>2077.11</v>
      </c>
      <c r="F228" s="31" t="s">
        <v>369</v>
      </c>
      <c r="H228" s="60"/>
    </row>
    <row r="229" spans="2:8" x14ac:dyDescent="0.25">
      <c r="B229" s="10" t="s">
        <v>380</v>
      </c>
      <c r="E229" s="30">
        <v>2538.19</v>
      </c>
      <c r="F229" s="31" t="s">
        <v>369</v>
      </c>
      <c r="H229" s="60"/>
    </row>
    <row r="230" spans="2:8" x14ac:dyDescent="0.25">
      <c r="B230" s="10" t="s">
        <v>381</v>
      </c>
      <c r="E230" s="30">
        <v>808.25</v>
      </c>
      <c r="F230" s="31" t="s">
        <v>369</v>
      </c>
      <c r="H230" s="60"/>
    </row>
    <row r="231" spans="2:8" x14ac:dyDescent="0.25">
      <c r="B231" s="10" t="s">
        <v>382</v>
      </c>
      <c r="E231" s="30">
        <v>944.61</v>
      </c>
      <c r="F231" s="31" t="s">
        <v>369</v>
      </c>
      <c r="H231" s="60"/>
    </row>
    <row r="232" spans="2:8" x14ac:dyDescent="0.25">
      <c r="B232" s="10" t="s">
        <v>383</v>
      </c>
      <c r="E232" s="30">
        <v>2772.96</v>
      </c>
      <c r="F232" s="31" t="s">
        <v>369</v>
      </c>
      <c r="H232" s="60"/>
    </row>
    <row r="233" spans="2:8" x14ac:dyDescent="0.25">
      <c r="B233" s="10" t="s">
        <v>384</v>
      </c>
      <c r="E233" s="30">
        <v>2957.61</v>
      </c>
      <c r="F233" s="31" t="s">
        <v>369</v>
      </c>
      <c r="H233" s="60"/>
    </row>
    <row r="234" spans="2:8" x14ac:dyDescent="0.25">
      <c r="B234" s="10" t="s">
        <v>385</v>
      </c>
      <c r="E234" s="30">
        <v>1902.99</v>
      </c>
      <c r="F234" s="31" t="s">
        <v>369</v>
      </c>
      <c r="H234" s="60"/>
    </row>
    <row r="235" spans="2:8" x14ac:dyDescent="0.25">
      <c r="B235" s="10" t="s">
        <v>386</v>
      </c>
      <c r="E235" s="30">
        <v>2649.3</v>
      </c>
      <c r="F235" s="31" t="s">
        <v>369</v>
      </c>
      <c r="H235" s="60"/>
    </row>
    <row r="236" spans="2:8" x14ac:dyDescent="0.25">
      <c r="B236" s="10" t="s">
        <v>387</v>
      </c>
      <c r="E236" s="30">
        <v>107.78</v>
      </c>
      <c r="F236" s="31" t="s">
        <v>369</v>
      </c>
      <c r="H236" s="60"/>
    </row>
    <row r="237" spans="2:8" x14ac:dyDescent="0.25">
      <c r="B237" s="10" t="s">
        <v>388</v>
      </c>
      <c r="E237" s="30">
        <v>2094.5300000000002</v>
      </c>
      <c r="F237" s="31" t="s">
        <v>369</v>
      </c>
      <c r="H237" s="60"/>
    </row>
    <row r="238" spans="2:8" x14ac:dyDescent="0.25">
      <c r="B238" s="10" t="s">
        <v>389</v>
      </c>
      <c r="E238" s="30">
        <v>2842.34</v>
      </c>
      <c r="F238" s="31" t="s">
        <v>369</v>
      </c>
      <c r="H238" s="60"/>
    </row>
    <row r="239" spans="2:8" x14ac:dyDescent="0.25">
      <c r="B239" s="10" t="s">
        <v>390</v>
      </c>
      <c r="E239" s="30">
        <v>827.94</v>
      </c>
      <c r="F239" s="31" t="s">
        <v>369</v>
      </c>
      <c r="H239" s="60"/>
    </row>
    <row r="240" spans="2:8" x14ac:dyDescent="0.25">
      <c r="B240" s="10" t="s">
        <v>391</v>
      </c>
      <c r="E240" s="30">
        <v>2477.27</v>
      </c>
      <c r="F240" s="31" t="s">
        <v>369</v>
      </c>
      <c r="H240" s="60"/>
    </row>
    <row r="241" spans="1:13" x14ac:dyDescent="0.25">
      <c r="B241" s="10" t="s">
        <v>392</v>
      </c>
      <c r="E241" s="30">
        <v>2224.56</v>
      </c>
      <c r="F241" s="31" t="s">
        <v>369</v>
      </c>
    </row>
    <row r="242" spans="1:13" x14ac:dyDescent="0.25">
      <c r="A242" s="102"/>
      <c r="B242" s="103" t="s">
        <v>393</v>
      </c>
      <c r="C242" s="104"/>
      <c r="D242" s="105"/>
      <c r="E242" s="109">
        <v>1225.3</v>
      </c>
      <c r="F242" s="107" t="s">
        <v>369</v>
      </c>
    </row>
    <row r="243" spans="1:13" x14ac:dyDescent="0.25">
      <c r="A243" s="126" t="s">
        <v>394</v>
      </c>
      <c r="B243" s="126"/>
      <c r="C243" s="126"/>
      <c r="D243" s="126"/>
      <c r="E243" s="117">
        <f>SUM(E218:E242)</f>
        <v>47412.139999999992</v>
      </c>
      <c r="F243" s="118"/>
    </row>
    <row r="244" spans="1:13" x14ac:dyDescent="0.25">
      <c r="E244" s="30"/>
    </row>
    <row r="245" spans="1:13" s="51" customFormat="1" x14ac:dyDescent="0.25">
      <c r="A245" s="46" t="s">
        <v>395</v>
      </c>
      <c r="B245" s="41"/>
      <c r="C245" s="47"/>
      <c r="D245" s="48"/>
      <c r="E245" s="49">
        <f>E181+E191+E196+E210+E215+E243</f>
        <v>1197306.4400000002</v>
      </c>
      <c r="F245" s="50"/>
      <c r="H245" s="125"/>
      <c r="I245" s="53"/>
      <c r="J245" s="54"/>
      <c r="L245" s="55"/>
      <c r="M245" s="55"/>
    </row>
    <row r="246" spans="1:13" x14ac:dyDescent="0.25">
      <c r="E246" s="30"/>
      <c r="H246" s="1"/>
      <c r="I246" s="1"/>
    </row>
  </sheetData>
  <sheetProtection algorithmName="SHA-512" hashValue="7Avvqy1cEg7GEFdhJpbfUdvURMKSsL0e+qx0NfLfiggIubwNPG9a81Bo3qoqipjUggQLkdu0mSArnJjhojeuGg==" saltValue="+mSgq7IJLUFOKJqzndrC6A==" spinCount="100000" sheet="1" objects="1" scenarios="1"/>
  <mergeCells count="7">
    <mergeCell ref="A243:D243"/>
    <mergeCell ref="A5:F5"/>
    <mergeCell ref="A7:B7"/>
    <mergeCell ref="A181:B181"/>
    <mergeCell ref="A191:D191"/>
    <mergeCell ref="A210:D210"/>
    <mergeCell ref="A215:C215"/>
  </mergeCells>
  <pageMargins left="0.70866141732283472" right="0.70866141732283472" top="0.4" bottom="0.74803149606299213" header="0.31496062992125984" footer="0.31496062992125984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SVIBANJ</vt:lpstr>
      <vt:lpstr>SVIBANJ!Ispis_naslova</vt:lpstr>
      <vt:lpstr>SVIBANJ!Podrucje_ispisa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Jurišić</dc:creator>
  <cp:lastModifiedBy>Ivana Ljubičić</cp:lastModifiedBy>
  <cp:lastPrinted>2024-06-20T09:13:23Z</cp:lastPrinted>
  <dcterms:created xsi:type="dcterms:W3CDTF">2024-06-18T13:16:30Z</dcterms:created>
  <dcterms:modified xsi:type="dcterms:W3CDTF">2024-06-20T09:13:46Z</dcterms:modified>
</cp:coreProperties>
</file>